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zruk\Downloads\"/>
    </mc:Choice>
  </mc:AlternateContent>
  <bookViews>
    <workbookView xWindow="0" yWindow="0" windowWidth="18996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80" i="1" l="1"/>
  <c r="I180" i="1"/>
  <c r="H180" i="1"/>
  <c r="G180" i="1"/>
  <c r="J172" i="1"/>
  <c r="J181" i="1" s="1"/>
  <c r="I172" i="1"/>
  <c r="I181" i="1" s="1"/>
  <c r="H172" i="1"/>
  <c r="H181" i="1" s="1"/>
  <c r="G172" i="1"/>
  <c r="G181" i="1" s="1"/>
  <c r="J165" i="1"/>
  <c r="I165" i="1"/>
  <c r="H165" i="1"/>
  <c r="G165" i="1"/>
  <c r="J156" i="1"/>
  <c r="J166" i="1" s="1"/>
  <c r="I156" i="1"/>
  <c r="I166" i="1" s="1"/>
  <c r="H156" i="1"/>
  <c r="H166" i="1" s="1"/>
  <c r="G156" i="1"/>
  <c r="G166" i="1" s="1"/>
  <c r="J146" i="1"/>
  <c r="I146" i="1"/>
  <c r="H146" i="1"/>
  <c r="G146" i="1"/>
  <c r="J134" i="1"/>
  <c r="J147" i="1" s="1"/>
  <c r="I134" i="1"/>
  <c r="I147" i="1" s="1"/>
  <c r="H134" i="1"/>
  <c r="H147" i="1" s="1"/>
  <c r="G134" i="1"/>
  <c r="G147" i="1" s="1"/>
  <c r="H126" i="1"/>
  <c r="F126" i="1"/>
  <c r="J125" i="1"/>
  <c r="I125" i="1"/>
  <c r="H125" i="1"/>
  <c r="G125" i="1"/>
  <c r="J114" i="1"/>
  <c r="J126" i="1" s="1"/>
  <c r="I114" i="1"/>
  <c r="I126" i="1" s="1"/>
  <c r="H114" i="1"/>
  <c r="G114" i="1"/>
  <c r="G126" i="1" s="1"/>
  <c r="J108" i="1"/>
  <c r="I108" i="1"/>
  <c r="H108" i="1"/>
  <c r="G108" i="1"/>
  <c r="J99" i="1"/>
  <c r="J109" i="1" s="1"/>
  <c r="I99" i="1"/>
  <c r="I109" i="1" s="1"/>
  <c r="H99" i="1"/>
  <c r="H109" i="1" s="1"/>
  <c r="G99" i="1"/>
  <c r="G109" i="1" s="1"/>
  <c r="I94" i="1"/>
  <c r="F94" i="1"/>
  <c r="J93" i="1"/>
  <c r="I93" i="1"/>
  <c r="H93" i="1"/>
  <c r="G93" i="1"/>
  <c r="J82" i="1"/>
  <c r="J94" i="1" s="1"/>
  <c r="I82" i="1"/>
  <c r="H82" i="1"/>
  <c r="H94" i="1" s="1"/>
  <c r="G82" i="1"/>
  <c r="G94" i="1" s="1"/>
  <c r="J76" i="1"/>
  <c r="F76" i="1"/>
  <c r="J75" i="1"/>
  <c r="I75" i="1"/>
  <c r="H75" i="1"/>
  <c r="G75" i="1"/>
  <c r="J68" i="1"/>
  <c r="I68" i="1"/>
  <c r="I76" i="1" s="1"/>
  <c r="H68" i="1"/>
  <c r="H76" i="1" s="1"/>
  <c r="G68" i="1"/>
  <c r="G76" i="1" s="1"/>
  <c r="G62" i="1"/>
  <c r="F62" i="1"/>
  <c r="J61" i="1"/>
  <c r="I61" i="1"/>
  <c r="H61" i="1"/>
  <c r="G61" i="1"/>
  <c r="J50" i="1"/>
  <c r="J62" i="1" s="1"/>
  <c r="I50" i="1"/>
  <c r="I62" i="1" s="1"/>
  <c r="H50" i="1"/>
  <c r="H62" i="1" s="1"/>
  <c r="G50" i="1"/>
  <c r="F42" i="1"/>
  <c r="J41" i="1"/>
  <c r="I41" i="1"/>
  <c r="H41" i="1"/>
  <c r="G41" i="1"/>
  <c r="J27" i="1"/>
  <c r="J31" i="1" s="1"/>
  <c r="J42" i="1" s="1"/>
  <c r="I27" i="1"/>
  <c r="I31" i="1" s="1"/>
  <c r="I42" i="1" s="1"/>
  <c r="H27" i="1"/>
  <c r="H31" i="1" s="1"/>
  <c r="H42" i="1" s="1"/>
  <c r="G27" i="1"/>
  <c r="G31" i="1" s="1"/>
  <c r="G42" i="1" s="1"/>
  <c r="I23" i="1"/>
  <c r="F23" i="1"/>
  <c r="F182" i="1" s="1"/>
  <c r="J22" i="1"/>
  <c r="I22" i="1"/>
  <c r="H22" i="1"/>
  <c r="G22" i="1"/>
  <c r="J12" i="1"/>
  <c r="J23" i="1" s="1"/>
  <c r="J182" i="1" s="1"/>
  <c r="I12" i="1"/>
  <c r="H12" i="1"/>
  <c r="H23" i="1" s="1"/>
  <c r="G12" i="1"/>
  <c r="G23" i="1" s="1"/>
  <c r="H182" i="1" l="1"/>
  <c r="I182" i="1"/>
  <c r="G182" i="1"/>
</calcChain>
</file>

<file path=xl/sharedStrings.xml><?xml version="1.0" encoding="utf-8"?>
<sst xmlns="http://schemas.openxmlformats.org/spreadsheetml/2006/main" count="501" uniqueCount="220">
  <si>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</si>
  <si>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</si>
  <si>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</si>
  <si>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</si>
  <si>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</si>
  <si>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</si>
  <si>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</si>
  <si>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</si>
  <si>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</si>
  <si>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</si>
  <si>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</si>
  <si>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</si>
  <si>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</si>
  <si>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</si>
  <si>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</si>
  <si>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</si>
  <si>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</si>
  <si>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</si>
  <si>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</si>
  <si>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</si>
  <si>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</si>
  <si>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</si>
  <si>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Б</t>
  </si>
  <si>
    <t>Ж</t>
  </si>
  <si>
    <t>У</t>
  </si>
  <si>
    <t>Энергетическая ценность, (ккал)</t>
  </si>
  <si>
    <t>Завтрак</t>
  </si>
  <si>
    <t>гор.блюдо</t>
  </si>
  <si>
    <t>Макароны отварные  с сыром</t>
  </si>
  <si>
    <t>54-3г-2020 [2]</t>
  </si>
  <si>
    <t>закуска</t>
  </si>
  <si>
    <t xml:space="preserve">Йогурт  </t>
  </si>
  <si>
    <t>гор.напиток</t>
  </si>
  <si>
    <t>Чай с сахаром</t>
  </si>
  <si>
    <t>200 /15</t>
  </si>
  <si>
    <t>ТТК 7.16</t>
  </si>
  <si>
    <t>Конд. изделие пром. Производства</t>
  </si>
  <si>
    <t>фрукты</t>
  </si>
  <si>
    <t>Фрукты (порц.)</t>
  </si>
  <si>
    <t>Итого</t>
  </si>
  <si>
    <t>Обед</t>
  </si>
  <si>
    <t>Огурец свежий/</t>
  </si>
  <si>
    <t>ТТК 3.6</t>
  </si>
  <si>
    <t>Огурец солёный</t>
  </si>
  <si>
    <t>ТТК 3.7</t>
  </si>
  <si>
    <t>Среднее значение по подгруппе:</t>
  </si>
  <si>
    <t>1 блюдо</t>
  </si>
  <si>
    <t>Суп картофельный с рисовой крупой</t>
  </si>
  <si>
    <t>101 [4]</t>
  </si>
  <si>
    <t>2 блюдо</t>
  </si>
  <si>
    <t>Гуляш</t>
  </si>
  <si>
    <t>260 [4]</t>
  </si>
  <si>
    <t>гарнир</t>
  </si>
  <si>
    <t>Каша перловая  рассыпчатая</t>
  </si>
  <si>
    <t>378 [1]</t>
  </si>
  <si>
    <t>напиток</t>
  </si>
  <si>
    <t>Компот из фруктов и ягод с/м</t>
  </si>
  <si>
    <t>ТТК 7.9</t>
  </si>
  <si>
    <t>хлеб бел.</t>
  </si>
  <si>
    <t>Хлеб пшеничный</t>
  </si>
  <si>
    <t>ТТК 2.18</t>
  </si>
  <si>
    <t>хлеб черный</t>
  </si>
  <si>
    <t>Хлеб ржано-пшеничный</t>
  </si>
  <si>
    <t>ТТК 2.19</t>
  </si>
  <si>
    <t>Итого за 1 день</t>
  </si>
  <si>
    <t>Каша жидкая молочная рисовая с маслом сливочным</t>
  </si>
  <si>
    <t>150 /5</t>
  </si>
  <si>
    <t>182[4]</t>
  </si>
  <si>
    <t>Блинчики с начинкой из п/ф/</t>
  </si>
  <si>
    <t>ТТК 2.3</t>
  </si>
  <si>
    <t>Оладьи п/ф со сгущенным молоком</t>
  </si>
  <si>
    <t>100/ 10</t>
  </si>
  <si>
    <t>ТТК 2.20</t>
  </si>
  <si>
    <t>Среднее значение по группе:</t>
  </si>
  <si>
    <t>порц.блюдо</t>
  </si>
  <si>
    <t>Масло шоколадное (порциями)</t>
  </si>
  <si>
    <t>хлеб белый</t>
  </si>
  <si>
    <t>Батон пектиновый</t>
  </si>
  <si>
    <t>200/ 15</t>
  </si>
  <si>
    <t>Салат из свежих помидоров и огурцов/</t>
  </si>
  <si>
    <t>24[5]</t>
  </si>
  <si>
    <t>Помидор соленый</t>
  </si>
  <si>
    <t>ТТК 3.10</t>
  </si>
  <si>
    <t>Борщ с капустой и картофелем со сметаной</t>
  </si>
  <si>
    <t>200 /10</t>
  </si>
  <si>
    <t>82[4]</t>
  </si>
  <si>
    <t>Котлеты Куриные</t>
  </si>
  <si>
    <t>ТТК 5.15</t>
  </si>
  <si>
    <t>Каша  гречневая рассыпчатая</t>
  </si>
  <si>
    <t>378 [5]</t>
  </si>
  <si>
    <t>Компот из свежих плодов (яблок)</t>
  </si>
  <si>
    <t>ТТК 7.7</t>
  </si>
  <si>
    <t>Итого за 2 день</t>
  </si>
  <si>
    <t>Суфле куриное, запеченое со сметаной</t>
  </si>
  <si>
    <t>ТТК 5.37</t>
  </si>
  <si>
    <t>Икра овощная (кабачковая)</t>
  </si>
  <si>
    <t>выпечка</t>
  </si>
  <si>
    <t xml:space="preserve">Сдобное булочное изделие пром. производства </t>
  </si>
  <si>
    <t>Чай с сахаром и лимоном</t>
  </si>
  <si>
    <t>200 /15/7</t>
  </si>
  <si>
    <t>ТТК 7.14</t>
  </si>
  <si>
    <t>Салат из свеклы с сыром</t>
  </si>
  <si>
    <t>32[5]</t>
  </si>
  <si>
    <t>Суп картофельный с горохом и сухариками</t>
  </si>
  <si>
    <t>102[4]</t>
  </si>
  <si>
    <t>Рыба, тушеная с овощами (минтай)</t>
  </si>
  <si>
    <t>90 /30</t>
  </si>
  <si>
    <t>ТТК 5.35</t>
  </si>
  <si>
    <t>Пюре картофельное/</t>
  </si>
  <si>
    <t>339[5]</t>
  </si>
  <si>
    <t>Картофель по-деревенски</t>
  </si>
  <si>
    <t>ТТК 6.4</t>
  </si>
  <si>
    <t>Компот из смеси сухофруктов</t>
  </si>
  <si>
    <t>ТТК 7.8</t>
  </si>
  <si>
    <t>Итого за 3 день</t>
  </si>
  <si>
    <t>Каша вязкая молочная из овсяных хлопьев "Геркулес" с маслом сливочным</t>
  </si>
  <si>
    <t>173[4]</t>
  </si>
  <si>
    <t>ТТК 2.1</t>
  </si>
  <si>
    <t>Сыр (порциями)</t>
  </si>
  <si>
    <t>7[4]</t>
  </si>
  <si>
    <t>Какао с молоком</t>
  </si>
  <si>
    <t>416[5]</t>
  </si>
  <si>
    <t>Кукуруза консервированная</t>
  </si>
  <si>
    <t>ТТК 3.5</t>
  </si>
  <si>
    <t>Щи из свежей капусты и картофелем со сметаной</t>
  </si>
  <si>
    <t>200/ 10</t>
  </si>
  <si>
    <t>88[5]</t>
  </si>
  <si>
    <t>Спагетти  с мясным соусом</t>
  </si>
  <si>
    <t>90/ 150</t>
  </si>
  <si>
    <t>ТТК 5.51</t>
  </si>
  <si>
    <t>Итого за 4 день</t>
  </si>
  <si>
    <t>Запеканка из творога со сгущенным молоком</t>
  </si>
  <si>
    <t>150 /10</t>
  </si>
  <si>
    <t>223[4]</t>
  </si>
  <si>
    <t>Масло сливочное (порциями)</t>
  </si>
  <si>
    <t>14[4]</t>
  </si>
  <si>
    <t>гор. Напиток</t>
  </si>
  <si>
    <t>молоко</t>
  </si>
  <si>
    <t>Молоко</t>
  </si>
  <si>
    <t>Салат из капусты белокочанной</t>
  </si>
  <si>
    <t>21 [4]</t>
  </si>
  <si>
    <t>Солянка "Школьная"</t>
  </si>
  <si>
    <t>ТТК 4.4</t>
  </si>
  <si>
    <t>Шницель куриный</t>
  </si>
  <si>
    <t>ТТК 5.47</t>
  </si>
  <si>
    <t>Каша рисовая рассыпчатая/</t>
  </si>
  <si>
    <t>Пельмени отварные с маслом сливочным</t>
  </si>
  <si>
    <t>240 /5</t>
  </si>
  <si>
    <t>ТТК 5.27</t>
  </si>
  <si>
    <t>Кисель ягодный</t>
  </si>
  <si>
    <t>ТТК 7.3</t>
  </si>
  <si>
    <t>Итого за 5 день</t>
  </si>
  <si>
    <t>Каша жидкая молочная из манной крупы с маслом сливочным</t>
  </si>
  <si>
    <t>181[4]</t>
  </si>
  <si>
    <t>Конд. изделие пром. производства</t>
  </si>
  <si>
    <t>Пудинг молочный</t>
  </si>
  <si>
    <t>102 [4]</t>
  </si>
  <si>
    <t>Плов из свинины</t>
  </si>
  <si>
    <t>265[4]</t>
  </si>
  <si>
    <t>Итого за 6 день</t>
  </si>
  <si>
    <t>Запеканка из творога с повидлом</t>
  </si>
  <si>
    <t>150 / 10</t>
  </si>
  <si>
    <t>416 [5]</t>
  </si>
  <si>
    <t>Салат  из капусты белокочанной с огурцом/</t>
  </si>
  <si>
    <t>ТТК 3.15</t>
  </si>
  <si>
    <t>Среднее значение погруппе:</t>
  </si>
  <si>
    <t>Свекольник</t>
  </si>
  <si>
    <t>ТТК 4.3</t>
  </si>
  <si>
    <t>Котлеты особые</t>
  </si>
  <si>
    <t>ТТК  5.18</t>
  </si>
  <si>
    <t>Каша гречневая рассыпчатая</t>
  </si>
  <si>
    <t>Итого за 7 день</t>
  </si>
  <si>
    <t>Каша «Дружба» с маслом и с сахаром</t>
  </si>
  <si>
    <t>150 /5/5</t>
  </si>
  <si>
    <t>ТТК 1.1</t>
  </si>
  <si>
    <t>Буженина из свинины(порциями)/</t>
  </si>
  <si>
    <t>ТТК 3.34</t>
  </si>
  <si>
    <t>Салат из помидоров с сыром/</t>
  </si>
  <si>
    <t>ТТК 3.25</t>
  </si>
  <si>
    <t>Салат из соленых огурцов с луком</t>
  </si>
  <si>
    <t>20 [5]</t>
  </si>
  <si>
    <t>Суп лапша по-домашнему</t>
  </si>
  <si>
    <t>ТТК 4.11</t>
  </si>
  <si>
    <t>Наггетсы куриные</t>
  </si>
  <si>
    <t>ТТК 5.23</t>
  </si>
  <si>
    <t>Картофель отварной с маслом сливочным/</t>
  </si>
  <si>
    <t>150/ 5</t>
  </si>
  <si>
    <t>310 [1]</t>
  </si>
  <si>
    <t>Картофель, тушеный с овощами</t>
  </si>
  <si>
    <t>ТТК 6.6</t>
  </si>
  <si>
    <t>Итого за 8 день</t>
  </si>
  <si>
    <t>Омлет паровой с мясом</t>
  </si>
  <si>
    <t>ТТК 5.24</t>
  </si>
  <si>
    <t>Вареники с картофелем п/ф со сливочным маслом</t>
  </si>
  <si>
    <t>150/ 10</t>
  </si>
  <si>
    <t>ТТК 2.4</t>
  </si>
  <si>
    <t>муч.блюдо</t>
  </si>
  <si>
    <t>Блинчики с начинкой из п/ф</t>
  </si>
  <si>
    <t>200/ 15/7</t>
  </si>
  <si>
    <t>Салат из запеченой свеклы</t>
  </si>
  <si>
    <t>ТТК 3.12</t>
  </si>
  <si>
    <t>Суп картофельный с мясными фрикадельками</t>
  </si>
  <si>
    <t>200/ 20</t>
  </si>
  <si>
    <t>ТТК 4.9</t>
  </si>
  <si>
    <t xml:space="preserve">Котлеты «Нежные» </t>
  </si>
  <si>
    <t>ТТК  5.17</t>
  </si>
  <si>
    <t>Макаронные изделия отварные</t>
  </si>
  <si>
    <t>ТТК 6.7</t>
  </si>
  <si>
    <t>Итого за 9 день</t>
  </si>
  <si>
    <t>Салат из красной консервированной фасоли</t>
  </si>
  <si>
    <t>ТТК 3.20</t>
  </si>
  <si>
    <t>Фиш -кейк(минтай)</t>
  </si>
  <si>
    <t>ТТК 5.41</t>
  </si>
  <si>
    <t>Пюре картофельное</t>
  </si>
  <si>
    <t>339 [5]</t>
  </si>
  <si>
    <t>Итого за 10 день</t>
  </si>
  <si>
    <t>Среднее значение за период:</t>
  </si>
  <si>
    <t>МБОУ "ООШ №8"</t>
  </si>
  <si>
    <t>Директор</t>
  </si>
  <si>
    <t>Плёхова Н.И.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</si>
</sst>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2"/>
      <name val="Times New Roman"/>
      <family val="1"/>
      <charset val="204"/>
    </font>
    <font>
      <sz val="8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" fillId="0" borderId="0" xfId="0" applyFont="1"/>
    <xf numFmtId="0" fontId="3" fillId="0" borderId="0" xfId="0" applyFont="1" applyAlignment="1">
      <alignment horizontal="left" vertical="center"/>
    </xf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vertic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2" fontId="13" fillId="0" borderId="13" xfId="0" applyNumberFormat="1" applyFont="1" applyBorder="1" applyAlignment="1">
      <alignment vertical="center"/>
    </xf>
    <xf numFmtId="1" fontId="13" fillId="0" borderId="13" xfId="0" applyNumberFormat="1" applyFont="1" applyBorder="1" applyAlignment="1">
      <alignment vertic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1" fontId="8" fillId="3" borderId="4" xfId="0" applyNumberFormat="1" applyFont="1" applyFill="1" applyBorder="1" applyAlignment="1">
      <alignment vertical="center" wrapText="1"/>
    </xf>
    <xf numFmtId="2" fontId="8" fillId="3" borderId="4" xfId="0" applyNumberFormat="1" applyFont="1" applyFill="1" applyBorder="1" applyAlignment="1">
      <alignment horizontal="center" vertical="center" wrapText="1"/>
    </xf>
    <xf numFmtId="2" fontId="8" fillId="3" borderId="4" xfId="0" applyNumberFormat="1" applyFont="1" applyFill="1" applyBorder="1" applyAlignment="1">
      <alignment vertical="center" wrapText="1"/>
    </xf>
    <xf numFmtId="2" fontId="9" fillId="3" borderId="4" xfId="0" applyNumberFormat="1" applyFont="1" applyFill="1" applyBorder="1" applyAlignment="1">
      <alignment horizontal="left" vertical="center" wrapText="1"/>
    </xf>
    <xf numFmtId="2" fontId="9" fillId="3" borderId="4" xfId="0" applyNumberFormat="1" applyFont="1" applyFill="1" applyBorder="1" applyAlignment="1">
      <alignment horizontal="center" vertical="center" wrapText="1"/>
    </xf>
    <xf numFmtId="2" fontId="14" fillId="3" borderId="4" xfId="0" applyNumberFormat="1" applyFont="1" applyFill="1" applyBorder="1" applyAlignment="1">
      <alignment horizontal="center" vertical="center" wrapText="1"/>
    </xf>
    <xf numFmtId="2" fontId="10" fillId="3" borderId="14" xfId="0" applyNumberFormat="1" applyFont="1" applyFill="1" applyBorder="1" applyAlignment="1">
      <alignment horizontal="left" vertical="center" wrapText="1"/>
    </xf>
    <xf numFmtId="1" fontId="10" fillId="3" borderId="14" xfId="0" applyNumberFormat="1" applyFont="1" applyFill="1" applyBorder="1" applyAlignment="1">
      <alignment horizontal="center" vertical="center" wrapText="1"/>
    </xf>
    <xf numFmtId="2" fontId="15" fillId="3" borderId="14" xfId="0" applyNumberFormat="1" applyFont="1" applyFill="1" applyBorder="1" applyAlignment="1">
      <alignment horizontal="center" vertical="center" wrapText="1"/>
    </xf>
    <xf numFmtId="0" fontId="9" fillId="3" borderId="4" xfId="0" applyNumberFormat="1" applyFont="1" applyFill="1" applyBorder="1" applyAlignment="1">
      <alignment horizontal="center" vertical="center" wrapText="1"/>
    </xf>
    <xf numFmtId="2" fontId="15" fillId="3" borderId="15" xfId="0" applyNumberFormat="1" applyFont="1" applyFill="1" applyBorder="1" applyAlignment="1">
      <alignment horizontal="center" vertical="center" wrapText="1"/>
    </xf>
    <xf numFmtId="2" fontId="6" fillId="3" borderId="4" xfId="0" applyNumberFormat="1" applyFont="1" applyFill="1" applyBorder="1" applyAlignment="1">
      <alignment horizontal="center" vertical="center" wrapText="1"/>
    </xf>
    <xf numFmtId="2" fontId="10" fillId="3" borderId="14" xfId="0" applyNumberFormat="1" applyFont="1" applyFill="1" applyBorder="1" applyAlignment="1">
      <alignment horizontal="center" vertical="center" wrapText="1"/>
    </xf>
    <xf numFmtId="2" fontId="10" fillId="3" borderId="16" xfId="0" applyNumberFormat="1" applyFont="1" applyFill="1" applyBorder="1" applyAlignment="1">
      <alignment horizontal="left" vertical="center" wrapText="1"/>
    </xf>
    <xf numFmtId="1" fontId="10" fillId="3" borderId="16" xfId="0" applyNumberFormat="1" applyFont="1" applyFill="1" applyBorder="1" applyAlignment="1">
      <alignment horizontal="center" vertical="center" wrapText="1"/>
    </xf>
    <xf numFmtId="2" fontId="11" fillId="3" borderId="4" xfId="0" applyNumberFormat="1" applyFont="1" applyFill="1" applyBorder="1" applyAlignment="1">
      <alignment horizontal="center" vertical="center" wrapText="1"/>
    </xf>
    <xf numFmtId="1" fontId="9" fillId="3" borderId="4" xfId="0" applyNumberFormat="1" applyFont="1" applyFill="1" applyBorder="1" applyAlignment="1">
      <alignment horizontal="center" vertical="center" wrapText="1"/>
    </xf>
    <xf numFmtId="2" fontId="14" fillId="0" borderId="4" xfId="0" applyNumberFormat="1" applyFont="1" applyBorder="1" applyAlignment="1">
      <alignment horizontal="center" wrapText="1"/>
    </xf>
    <xf numFmtId="2" fontId="8" fillId="3" borderId="17" xfId="0" applyNumberFormat="1" applyFont="1" applyFill="1" applyBorder="1" applyAlignment="1">
      <alignment horizontal="left" vertical="center" wrapText="1"/>
    </xf>
    <xf numFmtId="2" fontId="8" fillId="3" borderId="18" xfId="0" applyNumberFormat="1" applyFont="1" applyFill="1" applyBorder="1" applyAlignment="1">
      <alignment horizontal="left" vertical="center" wrapText="1"/>
    </xf>
    <xf numFmtId="2" fontId="8" fillId="3" borderId="19" xfId="0" applyNumberFormat="1" applyFont="1" applyFill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left" vertical="center" wrapText="1"/>
    </xf>
    <xf numFmtId="2" fontId="8" fillId="3" borderId="2" xfId="0" applyNumberFormat="1" applyFont="1" applyFill="1" applyBorder="1" applyAlignment="1">
      <alignment horizontal="left" vertical="center" wrapText="1"/>
    </xf>
    <xf numFmtId="2" fontId="8" fillId="3" borderId="3" xfId="0" applyNumberFormat="1" applyFont="1" applyFill="1" applyBorder="1" applyAlignment="1">
      <alignment horizontal="left" vertical="center" wrapText="1"/>
    </xf>
    <xf numFmtId="1" fontId="9" fillId="0" borderId="5" xfId="0" applyNumberFormat="1" applyFont="1" applyBorder="1" applyAlignment="1">
      <alignment horizontal="center" vertical="center"/>
    </xf>
    <xf numFmtId="1" fontId="9" fillId="0" borderId="7" xfId="0" applyNumberFormat="1" applyFont="1" applyBorder="1" applyAlignment="1">
      <alignment horizontal="center" vertical="center"/>
    </xf>
    <xf numFmtId="1" fontId="9" fillId="0" borderId="6" xfId="0" applyNumberFormat="1" applyFont="1" applyBorder="1" applyAlignment="1">
      <alignment horizontal="center" vertical="center"/>
    </xf>
    <xf numFmtId="2" fontId="9" fillId="0" borderId="5" xfId="0" applyNumberFormat="1" applyFont="1" applyBorder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2" fontId="9" fillId="0" borderId="6" xfId="0" applyNumberFormat="1" applyFont="1" applyBorder="1" applyAlignment="1">
      <alignment horizontal="center" vertical="center"/>
    </xf>
    <xf numFmtId="1" fontId="9" fillId="0" borderId="5" xfId="0" applyNumberFormat="1" applyFont="1" applyBorder="1" applyAlignment="1">
      <alignment horizontal="distributed" vertical="center"/>
    </xf>
    <xf numFmtId="1" fontId="9" fillId="0" borderId="7" xfId="0" applyNumberFormat="1" applyFont="1" applyBorder="1" applyAlignment="1">
      <alignment horizontal="distributed" vertical="center"/>
    </xf>
    <xf numFmtId="1" fontId="9" fillId="0" borderId="6" xfId="0" applyNumberFormat="1" applyFont="1" applyBorder="1" applyAlignment="1">
      <alignment horizontal="distributed" vertical="center"/>
    </xf>
    <xf numFmtId="2" fontId="9" fillId="0" borderId="5" xfId="0" applyNumberFormat="1" applyFont="1" applyBorder="1" applyAlignment="1">
      <alignment horizontal="distributed" vertical="center"/>
    </xf>
    <xf numFmtId="2" fontId="9" fillId="0" borderId="7" xfId="0" applyNumberFormat="1" applyFont="1" applyBorder="1" applyAlignment="1">
      <alignment horizontal="distributed" vertical="center"/>
    </xf>
    <xf numFmtId="2" fontId="9" fillId="0" borderId="6" xfId="0" applyNumberFormat="1" applyFont="1" applyBorder="1" applyAlignment="1">
      <alignment horizontal="distributed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3"/>
  <sheetViews>
    <sheetView tabSelected="1" workbookViewId="0">
      <selection activeCell="H2" sqref="H2:K2"/>
    </sheetView>
  </sheetViews>
  <sheetFormatPr defaultRowHeight="14.4" x14ac:dyDescent="0.3"/>
  <cols>
    <col min="3" max="5" width="23.6640625" customWidth="1"/>
    <col min="6" max="6" width="12.44140625" customWidth="1"/>
  </cols>
  <sheetData>
    <row r="1" spans="1:11" ht="15" customHeight="1" x14ac:dyDescent="0.3">
      <c r="A1" s="1" t="s">
        <v>0</v>
      </c>
      <c r="B1" s="3"/>
      <c r="C1" s="57" t="s">
        <v>217</v>
      </c>
      <c r="D1" s="58"/>
      <c r="E1" s="59"/>
      <c r="F1" s="14" t="s">
        <v>1</v>
      </c>
      <c r="G1" s="3" t="s">
        <v>2</v>
      </c>
      <c r="H1" s="60" t="s">
        <v>218</v>
      </c>
      <c r="I1" s="61"/>
      <c r="J1" s="61"/>
      <c r="K1" s="62"/>
    </row>
    <row r="2" spans="1:11" ht="18.75" customHeight="1" x14ac:dyDescent="0.3">
      <c r="A2" s="2" t="s">
        <v>3</v>
      </c>
      <c r="B2" s="3"/>
      <c r="C2" s="3"/>
      <c r="D2" s="1"/>
      <c r="E2" s="3"/>
      <c r="F2" s="3"/>
      <c r="G2" s="3" t="s">
        <v>4</v>
      </c>
      <c r="H2" s="60" t="s">
        <v>219</v>
      </c>
      <c r="I2" s="61"/>
      <c r="J2" s="61"/>
      <c r="K2" s="62"/>
    </row>
    <row r="3" spans="1:11" x14ac:dyDescent="0.3">
      <c r="A3" s="4" t="s">
        <v>5</v>
      </c>
      <c r="B3" s="3"/>
      <c r="C3" s="3"/>
      <c r="D3" s="15"/>
      <c r="E3" s="5" t="s">
        <v>6</v>
      </c>
      <c r="F3" s="3"/>
      <c r="G3" s="3" t="s">
        <v>7</v>
      </c>
      <c r="H3" s="16">
        <v>1</v>
      </c>
      <c r="I3" s="16">
        <v>9</v>
      </c>
      <c r="J3" s="6">
        <v>2023</v>
      </c>
      <c r="K3" s="1"/>
    </row>
    <row r="4" spans="1:11" x14ac:dyDescent="0.3">
      <c r="A4" s="3"/>
      <c r="B4" s="3"/>
      <c r="C4" s="3"/>
      <c r="D4" s="4"/>
      <c r="E4" s="3"/>
      <c r="F4" s="3"/>
      <c r="G4" s="3"/>
      <c r="H4" s="17" t="s">
        <v>8</v>
      </c>
      <c r="I4" s="17" t="s">
        <v>9</v>
      </c>
      <c r="J4" s="17" t="s">
        <v>10</v>
      </c>
      <c r="K4" s="3"/>
    </row>
    <row r="5" spans="1:11" ht="22.5" customHeight="1" x14ac:dyDescent="0.3">
      <c r="A5" s="63" t="s">
        <v>11</v>
      </c>
      <c r="B5" s="63" t="s">
        <v>12</v>
      </c>
      <c r="C5" s="65" t="s">
        <v>13</v>
      </c>
      <c r="D5" s="65" t="s">
        <v>14</v>
      </c>
      <c r="E5" s="65" t="s">
        <v>15</v>
      </c>
      <c r="F5" s="7" t="s">
        <v>16</v>
      </c>
      <c r="G5" s="7" t="s">
        <v>17</v>
      </c>
      <c r="H5" s="7" t="s">
        <v>18</v>
      </c>
      <c r="I5" s="7" t="s">
        <v>19</v>
      </c>
      <c r="J5" s="7" t="s">
        <v>20</v>
      </c>
      <c r="K5" s="65" t="s">
        <v>21</v>
      </c>
    </row>
    <row r="6" spans="1:11" ht="40.799999999999997" x14ac:dyDescent="0.3">
      <c r="A6" s="64"/>
      <c r="B6" s="64"/>
      <c r="C6" s="66"/>
      <c r="D6" s="66"/>
      <c r="E6" s="66"/>
      <c r="F6" s="18"/>
      <c r="G6" s="19" t="s">
        <v>22</v>
      </c>
      <c r="H6" s="19" t="s">
        <v>23</v>
      </c>
      <c r="I6" s="19" t="s">
        <v>24</v>
      </c>
      <c r="J6" s="20" t="s">
        <v>25</v>
      </c>
      <c r="K6" s="66"/>
    </row>
    <row r="7" spans="1:11" ht="20.399999999999999" x14ac:dyDescent="0.3">
      <c r="A7" s="51">
        <v>1</v>
      </c>
      <c r="B7" s="51">
        <v>1</v>
      </c>
      <c r="C7" s="54" t="s">
        <v>26</v>
      </c>
      <c r="D7" s="21" t="s">
        <v>27</v>
      </c>
      <c r="E7" s="21" t="s">
        <v>28</v>
      </c>
      <c r="F7" s="22">
        <v>150</v>
      </c>
      <c r="G7" s="23">
        <v>7.95</v>
      </c>
      <c r="H7" s="23">
        <v>8.6999999999999993</v>
      </c>
      <c r="I7" s="23">
        <v>28.650000000000002</v>
      </c>
      <c r="J7" s="23">
        <v>224.70000000000005</v>
      </c>
      <c r="K7" s="22" t="s">
        <v>29</v>
      </c>
    </row>
    <row r="8" spans="1:11" x14ac:dyDescent="0.3">
      <c r="A8" s="52"/>
      <c r="B8" s="52"/>
      <c r="C8" s="55"/>
      <c r="D8" s="21" t="s">
        <v>30</v>
      </c>
      <c r="E8" s="21" t="s">
        <v>31</v>
      </c>
      <c r="F8" s="22">
        <v>100</v>
      </c>
      <c r="G8" s="23">
        <v>5.8</v>
      </c>
      <c r="H8" s="23">
        <v>5</v>
      </c>
      <c r="I8" s="23">
        <v>8</v>
      </c>
      <c r="J8" s="23">
        <v>100.2</v>
      </c>
      <c r="K8" s="22"/>
    </row>
    <row r="9" spans="1:11" x14ac:dyDescent="0.3">
      <c r="A9" s="52"/>
      <c r="B9" s="52"/>
      <c r="C9" s="55"/>
      <c r="D9" s="21" t="s">
        <v>32</v>
      </c>
      <c r="E9" s="21" t="s">
        <v>33</v>
      </c>
      <c r="F9" s="22" t="s">
        <v>34</v>
      </c>
      <c r="G9" s="23">
        <v>0.08</v>
      </c>
      <c r="H9" s="23">
        <v>0.02</v>
      </c>
      <c r="I9" s="23">
        <v>15</v>
      </c>
      <c r="J9" s="23">
        <v>60.46</v>
      </c>
      <c r="K9" s="22" t="s">
        <v>35</v>
      </c>
    </row>
    <row r="10" spans="1:11" ht="20.399999999999999" x14ac:dyDescent="0.3">
      <c r="A10" s="52"/>
      <c r="B10" s="52"/>
      <c r="C10" s="55"/>
      <c r="D10" s="21" t="s">
        <v>30</v>
      </c>
      <c r="E10" s="21" t="s">
        <v>36</v>
      </c>
      <c r="F10" s="22">
        <v>60</v>
      </c>
      <c r="G10" s="23">
        <v>3.3</v>
      </c>
      <c r="H10" s="23">
        <v>3.9000000000000004</v>
      </c>
      <c r="I10" s="23">
        <v>20.939999999999998</v>
      </c>
      <c r="J10" s="23">
        <v>132.06</v>
      </c>
      <c r="K10" s="22"/>
    </row>
    <row r="11" spans="1:11" x14ac:dyDescent="0.3">
      <c r="A11" s="52"/>
      <c r="B11" s="52"/>
      <c r="C11" s="55"/>
      <c r="D11" s="21" t="s">
        <v>37</v>
      </c>
      <c r="E11" s="21" t="s">
        <v>38</v>
      </c>
      <c r="F11" s="22">
        <v>150</v>
      </c>
      <c r="G11" s="23">
        <v>1.4</v>
      </c>
      <c r="H11" s="23">
        <v>0.20000000000000004</v>
      </c>
      <c r="I11" s="23">
        <v>14.299999999999999</v>
      </c>
      <c r="J11" s="23">
        <v>70.5</v>
      </c>
      <c r="K11" s="22"/>
    </row>
    <row r="12" spans="1:11" x14ac:dyDescent="0.3">
      <c r="A12" s="53"/>
      <c r="B12" s="53"/>
      <c r="C12" s="56"/>
      <c r="D12" s="21"/>
      <c r="E12" s="22" t="s">
        <v>39</v>
      </c>
      <c r="F12" s="22"/>
      <c r="G12" s="22">
        <f t="shared" ref="G12:J12" si="0">SUM(G7:G11)</f>
        <v>18.529999999999998</v>
      </c>
      <c r="H12" s="22">
        <f t="shared" si="0"/>
        <v>17.819999999999997</v>
      </c>
      <c r="I12" s="22">
        <f t="shared" si="0"/>
        <v>86.89</v>
      </c>
      <c r="J12" s="22">
        <f t="shared" si="0"/>
        <v>587.92000000000007</v>
      </c>
      <c r="K12" s="22"/>
    </row>
    <row r="13" spans="1:11" x14ac:dyDescent="0.3">
      <c r="A13" s="45">
        <v>1</v>
      </c>
      <c r="B13" s="45">
        <v>1</v>
      </c>
      <c r="C13" s="48" t="s">
        <v>40</v>
      </c>
      <c r="D13" s="21" t="s">
        <v>30</v>
      </c>
      <c r="E13" s="21" t="s">
        <v>41</v>
      </c>
      <c r="F13" s="22">
        <v>60</v>
      </c>
      <c r="G13" s="22">
        <v>0.48</v>
      </c>
      <c r="H13" s="22">
        <v>0.06</v>
      </c>
      <c r="I13" s="22">
        <v>1.5</v>
      </c>
      <c r="J13" s="22">
        <v>8.4600000000000009</v>
      </c>
      <c r="K13" s="22" t="s">
        <v>42</v>
      </c>
    </row>
    <row r="14" spans="1:11" x14ac:dyDescent="0.3">
      <c r="A14" s="46"/>
      <c r="B14" s="46"/>
      <c r="C14" s="49"/>
      <c r="D14" s="21" t="s">
        <v>30</v>
      </c>
      <c r="E14" s="21" t="s">
        <v>43</v>
      </c>
      <c r="F14" s="22">
        <v>60</v>
      </c>
      <c r="G14" s="22">
        <v>0.48</v>
      </c>
      <c r="H14" s="22">
        <v>0.06</v>
      </c>
      <c r="I14" s="22">
        <v>1.02</v>
      </c>
      <c r="J14" s="22">
        <v>6.54</v>
      </c>
      <c r="K14" s="22" t="s">
        <v>44</v>
      </c>
    </row>
    <row r="15" spans="1:11" x14ac:dyDescent="0.3">
      <c r="A15" s="46"/>
      <c r="B15" s="46"/>
      <c r="C15" s="49"/>
      <c r="D15" s="21"/>
      <c r="E15" s="21" t="s">
        <v>45</v>
      </c>
      <c r="F15" s="21"/>
      <c r="G15" s="22">
        <v>0.48</v>
      </c>
      <c r="H15" s="22">
        <v>0.06</v>
      </c>
      <c r="I15" s="22">
        <v>1.26</v>
      </c>
      <c r="J15" s="22">
        <v>7.5</v>
      </c>
      <c r="K15" s="22"/>
    </row>
    <row r="16" spans="1:11" ht="20.399999999999999" x14ac:dyDescent="0.3">
      <c r="A16" s="46"/>
      <c r="B16" s="46"/>
      <c r="C16" s="49"/>
      <c r="D16" s="21" t="s">
        <v>46</v>
      </c>
      <c r="E16" s="21" t="s">
        <v>47</v>
      </c>
      <c r="F16" s="22">
        <v>200</v>
      </c>
      <c r="G16" s="22">
        <v>1.6</v>
      </c>
      <c r="H16" s="22">
        <v>2.2000000000000002</v>
      </c>
      <c r="I16" s="22">
        <v>9.6</v>
      </c>
      <c r="J16" s="22">
        <v>64.599999999999994</v>
      </c>
      <c r="K16" s="22" t="s">
        <v>48</v>
      </c>
    </row>
    <row r="17" spans="1:11" x14ac:dyDescent="0.3">
      <c r="A17" s="46"/>
      <c r="B17" s="46"/>
      <c r="C17" s="49"/>
      <c r="D17" s="21" t="s">
        <v>49</v>
      </c>
      <c r="E17" s="21" t="s">
        <v>50</v>
      </c>
      <c r="F17" s="22">
        <v>100</v>
      </c>
      <c r="G17" s="22">
        <v>6.9</v>
      </c>
      <c r="H17" s="22">
        <v>19.399999999999999</v>
      </c>
      <c r="I17" s="22">
        <v>17.3</v>
      </c>
      <c r="J17" s="22">
        <v>272</v>
      </c>
      <c r="K17" s="22" t="s">
        <v>51</v>
      </c>
    </row>
    <row r="18" spans="1:11" x14ac:dyDescent="0.3">
      <c r="A18" s="46"/>
      <c r="B18" s="46"/>
      <c r="C18" s="49"/>
      <c r="D18" s="21" t="s">
        <v>52</v>
      </c>
      <c r="E18" s="21" t="s">
        <v>53</v>
      </c>
      <c r="F18" s="22">
        <v>150</v>
      </c>
      <c r="G18" s="22">
        <v>4.455000000000001</v>
      </c>
      <c r="H18" s="22">
        <v>4.05</v>
      </c>
      <c r="I18" s="22">
        <v>31.65</v>
      </c>
      <c r="J18" s="22">
        <v>180.87000000000003</v>
      </c>
      <c r="K18" s="22" t="s">
        <v>54</v>
      </c>
    </row>
    <row r="19" spans="1:11" x14ac:dyDescent="0.3">
      <c r="A19" s="46"/>
      <c r="B19" s="46"/>
      <c r="C19" s="49"/>
      <c r="D19" s="21" t="s">
        <v>55</v>
      </c>
      <c r="E19" s="21" t="s">
        <v>56</v>
      </c>
      <c r="F19" s="22">
        <v>200</v>
      </c>
      <c r="G19" s="22">
        <v>0.28000000000000003</v>
      </c>
      <c r="H19" s="22">
        <v>0.1</v>
      </c>
      <c r="I19" s="22">
        <v>28.88</v>
      </c>
      <c r="J19" s="22">
        <v>117.54</v>
      </c>
      <c r="K19" s="22" t="s">
        <v>57</v>
      </c>
    </row>
    <row r="20" spans="1:11" x14ac:dyDescent="0.3">
      <c r="A20" s="46"/>
      <c r="B20" s="46"/>
      <c r="C20" s="49"/>
      <c r="D20" s="21" t="s">
        <v>58</v>
      </c>
      <c r="E20" s="21" t="s">
        <v>59</v>
      </c>
      <c r="F20" s="22">
        <v>30</v>
      </c>
      <c r="G20" s="22">
        <v>2.2999999999999998</v>
      </c>
      <c r="H20" s="22">
        <v>0.20000000000000004</v>
      </c>
      <c r="I20" s="22">
        <v>14.8</v>
      </c>
      <c r="J20" s="22">
        <v>70.2</v>
      </c>
      <c r="K20" s="22" t="s">
        <v>60</v>
      </c>
    </row>
    <row r="21" spans="1:11" x14ac:dyDescent="0.3">
      <c r="A21" s="46"/>
      <c r="B21" s="46"/>
      <c r="C21" s="49"/>
      <c r="D21" s="21" t="s">
        <v>61</v>
      </c>
      <c r="E21" s="21" t="s">
        <v>62</v>
      </c>
      <c r="F21" s="22">
        <v>40</v>
      </c>
      <c r="G21" s="22">
        <v>2.6</v>
      </c>
      <c r="H21" s="22">
        <v>0.5</v>
      </c>
      <c r="I21" s="22">
        <v>15.8</v>
      </c>
      <c r="J21" s="22">
        <v>79.2</v>
      </c>
      <c r="K21" s="22" t="s">
        <v>63</v>
      </c>
    </row>
    <row r="22" spans="1:11" x14ac:dyDescent="0.3">
      <c r="A22" s="47"/>
      <c r="B22" s="47"/>
      <c r="C22" s="50"/>
      <c r="D22" s="22"/>
      <c r="E22" s="22" t="s">
        <v>39</v>
      </c>
      <c r="F22" s="22"/>
      <c r="G22" s="22">
        <f>G15+G16+G17+G18+G19+G20+G21</f>
        <v>18.615000000000002</v>
      </c>
      <c r="H22" s="22">
        <f t="shared" ref="H22:J22" si="1">H15+H16+H17+H18+H19+H20+H21</f>
        <v>26.51</v>
      </c>
      <c r="I22" s="22">
        <f t="shared" si="1"/>
        <v>119.28999999999999</v>
      </c>
      <c r="J22" s="22">
        <f t="shared" si="1"/>
        <v>791.91000000000008</v>
      </c>
      <c r="K22" s="22"/>
    </row>
    <row r="23" spans="1:11" x14ac:dyDescent="0.3">
      <c r="A23" s="8">
        <v>1</v>
      </c>
      <c r="B23" s="8">
        <v>1</v>
      </c>
      <c r="C23" s="42" t="s">
        <v>64</v>
      </c>
      <c r="D23" s="43"/>
      <c r="E23" s="44"/>
      <c r="F23" s="19">
        <f>F12+F22</f>
        <v>0</v>
      </c>
      <c r="G23" s="19">
        <f t="shared" ref="G23:J23" si="2">G12+G22</f>
        <v>37.144999999999996</v>
      </c>
      <c r="H23" s="19">
        <f t="shared" si="2"/>
        <v>44.33</v>
      </c>
      <c r="I23" s="19">
        <f t="shared" si="2"/>
        <v>206.18</v>
      </c>
      <c r="J23" s="19">
        <f t="shared" si="2"/>
        <v>1379.8300000000002</v>
      </c>
      <c r="K23" s="19"/>
    </row>
    <row r="24" spans="1:11" ht="20.399999999999999" x14ac:dyDescent="0.3">
      <c r="A24" s="45">
        <v>1</v>
      </c>
      <c r="B24" s="45">
        <v>2</v>
      </c>
      <c r="C24" s="48" t="s">
        <v>26</v>
      </c>
      <c r="D24" s="22" t="s">
        <v>27</v>
      </c>
      <c r="E24" s="21" t="s">
        <v>65</v>
      </c>
      <c r="F24" s="22" t="s">
        <v>66</v>
      </c>
      <c r="G24" s="23">
        <v>6.1379999999999999</v>
      </c>
      <c r="H24" s="23">
        <v>8.1840000000000011</v>
      </c>
      <c r="I24" s="23">
        <v>26.784000000000002</v>
      </c>
      <c r="J24" s="23">
        <v>205.34400000000002</v>
      </c>
      <c r="K24" s="22" t="s">
        <v>67</v>
      </c>
    </row>
    <row r="25" spans="1:11" x14ac:dyDescent="0.3">
      <c r="A25" s="46"/>
      <c r="B25" s="46"/>
      <c r="C25" s="49"/>
      <c r="D25" s="22" t="s">
        <v>30</v>
      </c>
      <c r="E25" s="21" t="s">
        <v>68</v>
      </c>
      <c r="F25" s="22">
        <v>120</v>
      </c>
      <c r="G25" s="23">
        <v>5.5</v>
      </c>
      <c r="H25" s="23">
        <v>5.3</v>
      </c>
      <c r="I25" s="23">
        <v>30</v>
      </c>
      <c r="J25" s="23">
        <v>189.7</v>
      </c>
      <c r="K25" s="22" t="s">
        <v>69</v>
      </c>
    </row>
    <row r="26" spans="1:11" ht="20.399999999999999" x14ac:dyDescent="0.3">
      <c r="A26" s="46"/>
      <c r="B26" s="46"/>
      <c r="C26" s="49"/>
      <c r="D26" s="22" t="s">
        <v>30</v>
      </c>
      <c r="E26" s="21" t="s">
        <v>70</v>
      </c>
      <c r="F26" s="22" t="s">
        <v>71</v>
      </c>
      <c r="G26" s="23">
        <v>8.0629999999999988</v>
      </c>
      <c r="H26" s="23">
        <v>7.6521739130434776</v>
      </c>
      <c r="I26" s="23">
        <v>28.369</v>
      </c>
      <c r="J26" s="23">
        <v>214.59756521739126</v>
      </c>
      <c r="K26" s="22" t="s">
        <v>72</v>
      </c>
    </row>
    <row r="27" spans="1:11" x14ac:dyDescent="0.3">
      <c r="A27" s="46"/>
      <c r="B27" s="46"/>
      <c r="C27" s="49"/>
      <c r="D27" s="22"/>
      <c r="E27" s="24" t="s">
        <v>73</v>
      </c>
      <c r="F27" s="25"/>
      <c r="G27" s="26">
        <f>(G25+G26)/2</f>
        <v>6.7814999999999994</v>
      </c>
      <c r="H27" s="26">
        <f t="shared" ref="H27:J27" si="3">(H25+H26)/2</f>
        <v>6.4760869565217387</v>
      </c>
      <c r="I27" s="26">
        <f t="shared" si="3"/>
        <v>29.1845</v>
      </c>
      <c r="J27" s="26">
        <f t="shared" si="3"/>
        <v>202.14878260869563</v>
      </c>
      <c r="K27" s="22"/>
    </row>
    <row r="28" spans="1:11" x14ac:dyDescent="0.3">
      <c r="A28" s="46"/>
      <c r="B28" s="46"/>
      <c r="C28" s="49"/>
      <c r="D28" s="22" t="s">
        <v>74</v>
      </c>
      <c r="E28" s="21" t="s">
        <v>75</v>
      </c>
      <c r="F28" s="22">
        <v>10</v>
      </c>
      <c r="G28" s="23">
        <v>0.25</v>
      </c>
      <c r="H28" s="23">
        <v>5.3</v>
      </c>
      <c r="I28" s="23">
        <v>1.89</v>
      </c>
      <c r="J28" s="23">
        <v>56</v>
      </c>
      <c r="K28" s="22"/>
    </row>
    <row r="29" spans="1:11" x14ac:dyDescent="0.3">
      <c r="A29" s="46"/>
      <c r="B29" s="46"/>
      <c r="C29" s="49"/>
      <c r="D29" s="22" t="s">
        <v>76</v>
      </c>
      <c r="E29" s="21" t="s">
        <v>77</v>
      </c>
      <c r="F29" s="22">
        <v>30</v>
      </c>
      <c r="G29" s="23">
        <v>1.6</v>
      </c>
      <c r="H29" s="23">
        <v>0.05</v>
      </c>
      <c r="I29" s="23">
        <v>10.6</v>
      </c>
      <c r="J29" s="23">
        <v>54</v>
      </c>
      <c r="K29" s="22"/>
    </row>
    <row r="30" spans="1:11" x14ac:dyDescent="0.3">
      <c r="A30" s="46"/>
      <c r="B30" s="46"/>
      <c r="C30" s="49"/>
      <c r="D30" s="22" t="s">
        <v>32</v>
      </c>
      <c r="E30" s="21" t="s">
        <v>33</v>
      </c>
      <c r="F30" s="22" t="s">
        <v>78</v>
      </c>
      <c r="G30" s="23">
        <v>0.08</v>
      </c>
      <c r="H30" s="23">
        <v>0.02</v>
      </c>
      <c r="I30" s="23">
        <v>15</v>
      </c>
      <c r="J30" s="23">
        <v>60.5</v>
      </c>
      <c r="K30" s="22"/>
    </row>
    <row r="31" spans="1:11" x14ac:dyDescent="0.3">
      <c r="A31" s="47"/>
      <c r="B31" s="47"/>
      <c r="C31" s="50"/>
      <c r="D31" s="22"/>
      <c r="E31" s="22" t="s">
        <v>39</v>
      </c>
      <c r="F31" s="22"/>
      <c r="G31" s="22">
        <f>G24+G27+G28+G29+G30</f>
        <v>14.849499999999999</v>
      </c>
      <c r="H31" s="22">
        <f t="shared" ref="H31:J31" si="4">H24+H27+H28+H29+H30</f>
        <v>20.030086956521739</v>
      </c>
      <c r="I31" s="22">
        <f t="shared" si="4"/>
        <v>83.458500000000001</v>
      </c>
      <c r="J31" s="22">
        <f t="shared" si="4"/>
        <v>577.99278260869562</v>
      </c>
      <c r="K31" s="22"/>
    </row>
    <row r="32" spans="1:11" ht="20.399999999999999" x14ac:dyDescent="0.3">
      <c r="A32" s="45">
        <v>1</v>
      </c>
      <c r="B32" s="45">
        <v>2</v>
      </c>
      <c r="C32" s="48" t="s">
        <v>40</v>
      </c>
      <c r="D32" s="27" t="s">
        <v>30</v>
      </c>
      <c r="E32" s="21" t="s">
        <v>79</v>
      </c>
      <c r="F32" s="22">
        <v>60</v>
      </c>
      <c r="G32" s="23">
        <v>0.54</v>
      </c>
      <c r="H32" s="23">
        <v>3.6</v>
      </c>
      <c r="I32" s="23">
        <v>2.16</v>
      </c>
      <c r="J32" s="23">
        <v>42.42</v>
      </c>
      <c r="K32" s="27" t="s">
        <v>80</v>
      </c>
    </row>
    <row r="33" spans="1:11" x14ac:dyDescent="0.3">
      <c r="A33" s="46"/>
      <c r="B33" s="46"/>
      <c r="C33" s="49"/>
      <c r="D33" s="22" t="s">
        <v>30</v>
      </c>
      <c r="E33" s="21" t="s">
        <v>81</v>
      </c>
      <c r="F33" s="22">
        <v>60</v>
      </c>
      <c r="G33" s="23">
        <v>0.66</v>
      </c>
      <c r="H33" s="23">
        <v>0.06</v>
      </c>
      <c r="I33" s="23">
        <v>2.1</v>
      </c>
      <c r="J33" s="23">
        <v>11.58</v>
      </c>
      <c r="K33" s="22" t="s">
        <v>82</v>
      </c>
    </row>
    <row r="34" spans="1:11" x14ac:dyDescent="0.3">
      <c r="A34" s="46"/>
      <c r="B34" s="46"/>
      <c r="C34" s="49"/>
      <c r="D34" s="22"/>
      <c r="E34" s="24" t="s">
        <v>73</v>
      </c>
      <c r="F34" s="25">
        <v>60</v>
      </c>
      <c r="G34" s="28">
        <v>0.6</v>
      </c>
      <c r="H34" s="28">
        <v>1.83</v>
      </c>
      <c r="I34" s="28">
        <v>2.13</v>
      </c>
      <c r="J34" s="28">
        <v>27</v>
      </c>
      <c r="K34" s="22"/>
    </row>
    <row r="35" spans="1:11" ht="20.399999999999999" x14ac:dyDescent="0.3">
      <c r="A35" s="46"/>
      <c r="B35" s="46"/>
      <c r="C35" s="49"/>
      <c r="D35" s="22" t="s">
        <v>46</v>
      </c>
      <c r="E35" s="21" t="s">
        <v>83</v>
      </c>
      <c r="F35" s="22" t="s">
        <v>84</v>
      </c>
      <c r="G35" s="23">
        <v>1.4669999999999999</v>
      </c>
      <c r="H35" s="23">
        <v>4.0860000000000003</v>
      </c>
      <c r="I35" s="23">
        <v>8.7810000000000006</v>
      </c>
      <c r="J35" s="23">
        <v>77.765999999999991</v>
      </c>
      <c r="K35" s="22" t="s">
        <v>85</v>
      </c>
    </row>
    <row r="36" spans="1:11" x14ac:dyDescent="0.3">
      <c r="A36" s="46"/>
      <c r="B36" s="46"/>
      <c r="C36" s="49"/>
      <c r="D36" s="22" t="s">
        <v>49</v>
      </c>
      <c r="E36" s="21" t="s">
        <v>86</v>
      </c>
      <c r="F36" s="22">
        <v>90</v>
      </c>
      <c r="G36" s="23">
        <v>6.8</v>
      </c>
      <c r="H36" s="23">
        <v>12.32</v>
      </c>
      <c r="I36" s="23">
        <v>7.76</v>
      </c>
      <c r="J36" s="23">
        <v>169.12</v>
      </c>
      <c r="K36" s="22" t="s">
        <v>87</v>
      </c>
    </row>
    <row r="37" spans="1:11" x14ac:dyDescent="0.3">
      <c r="A37" s="46"/>
      <c r="B37" s="46"/>
      <c r="C37" s="49"/>
      <c r="D37" s="22" t="s">
        <v>52</v>
      </c>
      <c r="E37" s="21" t="s">
        <v>88</v>
      </c>
      <c r="F37" s="22">
        <v>150</v>
      </c>
      <c r="G37" s="23">
        <v>8.58</v>
      </c>
      <c r="H37" s="23">
        <v>5.79</v>
      </c>
      <c r="I37" s="23">
        <v>38.520000000000003</v>
      </c>
      <c r="J37" s="23">
        <v>240.51</v>
      </c>
      <c r="K37" s="22" t="s">
        <v>89</v>
      </c>
    </row>
    <row r="38" spans="1:11" x14ac:dyDescent="0.3">
      <c r="A38" s="46"/>
      <c r="B38" s="46"/>
      <c r="C38" s="49"/>
      <c r="D38" s="22" t="s">
        <v>55</v>
      </c>
      <c r="E38" s="21" t="s">
        <v>90</v>
      </c>
      <c r="F38" s="22">
        <v>200</v>
      </c>
      <c r="G38" s="23">
        <v>0.16</v>
      </c>
      <c r="H38" s="23">
        <v>0.16</v>
      </c>
      <c r="I38" s="23">
        <v>19.88</v>
      </c>
      <c r="J38" s="23">
        <v>81.599999999999994</v>
      </c>
      <c r="K38" s="22" t="s">
        <v>91</v>
      </c>
    </row>
    <row r="39" spans="1:11" x14ac:dyDescent="0.3">
      <c r="A39" s="46"/>
      <c r="B39" s="46"/>
      <c r="C39" s="49"/>
      <c r="D39" s="22" t="s">
        <v>58</v>
      </c>
      <c r="E39" s="21" t="s">
        <v>59</v>
      </c>
      <c r="F39" s="22">
        <v>30</v>
      </c>
      <c r="G39" s="23">
        <v>2.2999999999999998</v>
      </c>
      <c r="H39" s="23">
        <v>0.20000000000000004</v>
      </c>
      <c r="I39" s="23">
        <v>14.8</v>
      </c>
      <c r="J39" s="23">
        <v>70.2</v>
      </c>
      <c r="K39" s="22" t="s">
        <v>60</v>
      </c>
    </row>
    <row r="40" spans="1:11" x14ac:dyDescent="0.3">
      <c r="A40" s="46"/>
      <c r="B40" s="46"/>
      <c r="C40" s="49"/>
      <c r="D40" s="22" t="s">
        <v>61</v>
      </c>
      <c r="E40" s="21" t="s">
        <v>62</v>
      </c>
      <c r="F40" s="22">
        <v>40</v>
      </c>
      <c r="G40" s="23">
        <v>2.6</v>
      </c>
      <c r="H40" s="23">
        <v>0.5</v>
      </c>
      <c r="I40" s="23">
        <v>15.8</v>
      </c>
      <c r="J40" s="23">
        <v>78.099999999999994</v>
      </c>
      <c r="K40" s="22" t="s">
        <v>63</v>
      </c>
    </row>
    <row r="41" spans="1:11" x14ac:dyDescent="0.3">
      <c r="A41" s="47"/>
      <c r="B41" s="47"/>
      <c r="C41" s="50"/>
      <c r="D41" s="22"/>
      <c r="E41" s="22" t="s">
        <v>39</v>
      </c>
      <c r="F41" s="22"/>
      <c r="G41" s="22">
        <f>G34+G35+G36+G37+G38+G39+G40</f>
        <v>22.507000000000001</v>
      </c>
      <c r="H41" s="22">
        <f t="shared" ref="H41:J41" si="5">H34+H35+H36+H37+H38+H39+H40</f>
        <v>24.885999999999999</v>
      </c>
      <c r="I41" s="22">
        <f t="shared" si="5"/>
        <v>107.67099999999999</v>
      </c>
      <c r="J41" s="22">
        <f t="shared" si="5"/>
        <v>744.29600000000005</v>
      </c>
      <c r="K41" s="22"/>
    </row>
    <row r="42" spans="1:11" x14ac:dyDescent="0.3">
      <c r="A42" s="8">
        <v>1</v>
      </c>
      <c r="B42" s="8">
        <v>2</v>
      </c>
      <c r="C42" s="42" t="s">
        <v>92</v>
      </c>
      <c r="D42" s="43"/>
      <c r="E42" s="44"/>
      <c r="F42" s="29">
        <f>F31+F41</f>
        <v>0</v>
      </c>
      <c r="G42" s="29">
        <f t="shared" ref="G42:J42" si="6">G31+G41</f>
        <v>37.356499999999997</v>
      </c>
      <c r="H42" s="29">
        <f t="shared" si="6"/>
        <v>44.916086956521738</v>
      </c>
      <c r="I42" s="29">
        <f t="shared" si="6"/>
        <v>191.12950000000001</v>
      </c>
      <c r="J42" s="29">
        <f t="shared" si="6"/>
        <v>1322.2887826086958</v>
      </c>
      <c r="K42" s="19"/>
    </row>
    <row r="43" spans="1:11" ht="20.399999999999999" x14ac:dyDescent="0.3">
      <c r="A43" s="45">
        <v>1</v>
      </c>
      <c r="B43" s="45">
        <v>3</v>
      </c>
      <c r="C43" s="48" t="s">
        <v>26</v>
      </c>
      <c r="D43" s="22" t="s">
        <v>30</v>
      </c>
      <c r="E43" s="21" t="s">
        <v>93</v>
      </c>
      <c r="F43" s="22">
        <v>100</v>
      </c>
      <c r="G43" s="22">
        <v>13.651499999999999</v>
      </c>
      <c r="H43" s="22">
        <v>9.8989999999999991</v>
      </c>
      <c r="I43" s="22">
        <v>2.8879999999999999</v>
      </c>
      <c r="J43" s="22">
        <v>155.249</v>
      </c>
      <c r="K43" s="22" t="s">
        <v>94</v>
      </c>
    </row>
    <row r="44" spans="1:11" x14ac:dyDescent="0.3">
      <c r="A44" s="46"/>
      <c r="B44" s="46"/>
      <c r="C44" s="49"/>
      <c r="D44" s="22" t="s">
        <v>30</v>
      </c>
      <c r="E44" s="21" t="s">
        <v>41</v>
      </c>
      <c r="F44" s="22">
        <v>60</v>
      </c>
      <c r="G44" s="22">
        <v>0.48</v>
      </c>
      <c r="H44" s="22">
        <v>0.06</v>
      </c>
      <c r="I44" s="22">
        <v>1.5</v>
      </c>
      <c r="J44" s="22">
        <v>8.4600000000000009</v>
      </c>
      <c r="K44" s="22" t="s">
        <v>42</v>
      </c>
    </row>
    <row r="45" spans="1:11" x14ac:dyDescent="0.3">
      <c r="A45" s="46"/>
      <c r="B45" s="46"/>
      <c r="C45" s="49"/>
      <c r="D45" s="22" t="s">
        <v>30</v>
      </c>
      <c r="E45" s="21" t="s">
        <v>95</v>
      </c>
      <c r="F45" s="22">
        <v>60</v>
      </c>
      <c r="G45" s="22">
        <v>1.02</v>
      </c>
      <c r="H45" s="22">
        <v>1.8</v>
      </c>
      <c r="I45" s="22">
        <v>3.6</v>
      </c>
      <c r="J45" s="22">
        <v>34.68</v>
      </c>
      <c r="K45" s="22" t="s">
        <v>44</v>
      </c>
    </row>
    <row r="46" spans="1:11" x14ac:dyDescent="0.3">
      <c r="A46" s="46"/>
      <c r="B46" s="46"/>
      <c r="C46" s="49"/>
      <c r="D46" s="22"/>
      <c r="E46" s="24" t="s">
        <v>73</v>
      </c>
      <c r="F46" s="25"/>
      <c r="G46" s="30">
        <v>0.75</v>
      </c>
      <c r="H46" s="30">
        <v>0.93</v>
      </c>
      <c r="I46" s="30">
        <v>2.5499999999999998</v>
      </c>
      <c r="J46" s="30">
        <v>21.57</v>
      </c>
      <c r="K46" s="22"/>
    </row>
    <row r="47" spans="1:11" x14ac:dyDescent="0.3">
      <c r="A47" s="46"/>
      <c r="B47" s="46"/>
      <c r="C47" s="49"/>
      <c r="D47" s="22" t="s">
        <v>76</v>
      </c>
      <c r="E47" s="21" t="s">
        <v>59</v>
      </c>
      <c r="F47" s="22">
        <v>30</v>
      </c>
      <c r="G47" s="22">
        <v>2.2999999999999998</v>
      </c>
      <c r="H47" s="22">
        <v>0.20000000000000004</v>
      </c>
      <c r="I47" s="22">
        <v>14.8</v>
      </c>
      <c r="J47" s="22">
        <v>70.2</v>
      </c>
      <c r="K47" s="22" t="s">
        <v>60</v>
      </c>
    </row>
    <row r="48" spans="1:11" ht="20.399999999999999" x14ac:dyDescent="0.3">
      <c r="A48" s="46"/>
      <c r="B48" s="46"/>
      <c r="C48" s="49"/>
      <c r="D48" s="22" t="s">
        <v>96</v>
      </c>
      <c r="E48" s="21" t="s">
        <v>97</v>
      </c>
      <c r="F48" s="22">
        <v>100</v>
      </c>
      <c r="G48" s="22">
        <v>4</v>
      </c>
      <c r="H48" s="22">
        <v>4.7</v>
      </c>
      <c r="I48" s="22">
        <v>27.8</v>
      </c>
      <c r="J48" s="22">
        <v>169.5</v>
      </c>
      <c r="K48" s="22"/>
    </row>
    <row r="49" spans="1:11" x14ac:dyDescent="0.3">
      <c r="A49" s="46"/>
      <c r="B49" s="46"/>
      <c r="C49" s="49"/>
      <c r="D49" s="22" t="s">
        <v>32</v>
      </c>
      <c r="E49" s="21" t="s">
        <v>98</v>
      </c>
      <c r="F49" s="22" t="s">
        <v>99</v>
      </c>
      <c r="G49" s="22">
        <v>0.14000000000000001</v>
      </c>
      <c r="H49" s="22">
        <v>0.02</v>
      </c>
      <c r="I49" s="22">
        <v>15.2</v>
      </c>
      <c r="J49" s="22">
        <v>61.54</v>
      </c>
      <c r="K49" s="22" t="s">
        <v>100</v>
      </c>
    </row>
    <row r="50" spans="1:11" x14ac:dyDescent="0.3">
      <c r="A50" s="47"/>
      <c r="B50" s="47"/>
      <c r="C50" s="50"/>
      <c r="D50" s="22"/>
      <c r="E50" s="22" t="s">
        <v>39</v>
      </c>
      <c r="F50" s="22"/>
      <c r="G50" s="22">
        <f>G43+G46+G47+G48+G49</f>
        <v>20.8415</v>
      </c>
      <c r="H50" s="22">
        <f t="shared" ref="H50:J50" si="7">H43+H46+H47+H48+H49</f>
        <v>15.748999999999999</v>
      </c>
      <c r="I50" s="22">
        <f t="shared" si="7"/>
        <v>63.238</v>
      </c>
      <c r="J50" s="22">
        <f t="shared" si="7"/>
        <v>478.05900000000003</v>
      </c>
      <c r="K50" s="22"/>
    </row>
    <row r="51" spans="1:11" x14ac:dyDescent="0.3">
      <c r="A51" s="45">
        <v>1</v>
      </c>
      <c r="B51" s="45">
        <v>3</v>
      </c>
      <c r="C51" s="48" t="s">
        <v>40</v>
      </c>
      <c r="D51" s="22" t="s">
        <v>30</v>
      </c>
      <c r="E51" s="21" t="s">
        <v>101</v>
      </c>
      <c r="F51" s="22">
        <v>60</v>
      </c>
      <c r="G51" s="22">
        <v>2.82</v>
      </c>
      <c r="H51" s="22">
        <v>5.7</v>
      </c>
      <c r="I51" s="22">
        <v>4.2780000000000005</v>
      </c>
      <c r="J51" s="22">
        <v>79.680000000000007</v>
      </c>
      <c r="K51" s="22" t="s">
        <v>102</v>
      </c>
    </row>
    <row r="52" spans="1:11" ht="20.399999999999999" x14ac:dyDescent="0.3">
      <c r="A52" s="46"/>
      <c r="B52" s="46"/>
      <c r="C52" s="49"/>
      <c r="D52" s="22" t="s">
        <v>46</v>
      </c>
      <c r="E52" s="21" t="s">
        <v>103</v>
      </c>
      <c r="F52" s="22" t="s">
        <v>34</v>
      </c>
      <c r="G52" s="22">
        <v>4.7300000000000004</v>
      </c>
      <c r="H52" s="22">
        <v>4.5149999999999997</v>
      </c>
      <c r="I52" s="22">
        <v>14.19</v>
      </c>
      <c r="J52" s="22">
        <v>127.495</v>
      </c>
      <c r="K52" s="22" t="s">
        <v>104</v>
      </c>
    </row>
    <row r="53" spans="1:11" ht="20.399999999999999" x14ac:dyDescent="0.3">
      <c r="A53" s="46"/>
      <c r="B53" s="46"/>
      <c r="C53" s="49"/>
      <c r="D53" s="22" t="s">
        <v>49</v>
      </c>
      <c r="E53" s="21" t="s">
        <v>105</v>
      </c>
      <c r="F53" s="22" t="s">
        <v>106</v>
      </c>
      <c r="G53" s="22">
        <v>12.24</v>
      </c>
      <c r="H53" s="22">
        <v>7.44</v>
      </c>
      <c r="I53" s="22">
        <v>2.76</v>
      </c>
      <c r="J53" s="22">
        <v>126.96</v>
      </c>
      <c r="K53" s="22" t="s">
        <v>107</v>
      </c>
    </row>
    <row r="54" spans="1:11" x14ac:dyDescent="0.3">
      <c r="A54" s="46"/>
      <c r="B54" s="46"/>
      <c r="C54" s="49"/>
      <c r="D54" s="22" t="s">
        <v>52</v>
      </c>
      <c r="E54" s="21" t="s">
        <v>108</v>
      </c>
      <c r="F54" s="22">
        <v>150</v>
      </c>
      <c r="G54" s="22">
        <v>3.06</v>
      </c>
      <c r="H54" s="22">
        <v>4.8</v>
      </c>
      <c r="I54" s="22">
        <v>15.9</v>
      </c>
      <c r="J54" s="22">
        <v>119.04</v>
      </c>
      <c r="K54" s="22" t="s">
        <v>109</v>
      </c>
    </row>
    <row r="55" spans="1:11" x14ac:dyDescent="0.3">
      <c r="A55" s="46"/>
      <c r="B55" s="46"/>
      <c r="C55" s="49"/>
      <c r="D55" s="22" t="s">
        <v>52</v>
      </c>
      <c r="E55" s="21" t="s">
        <v>110</v>
      </c>
      <c r="F55" s="22">
        <v>150</v>
      </c>
      <c r="G55" s="22">
        <v>2.6850000000000001</v>
      </c>
      <c r="H55" s="22">
        <v>15.494999999999999</v>
      </c>
      <c r="I55" s="22">
        <v>15.45</v>
      </c>
      <c r="J55" s="22">
        <v>231.61500000000001</v>
      </c>
      <c r="K55" s="22" t="s">
        <v>111</v>
      </c>
    </row>
    <row r="56" spans="1:11" x14ac:dyDescent="0.3">
      <c r="A56" s="46"/>
      <c r="B56" s="46"/>
      <c r="C56" s="49"/>
      <c r="D56" s="22"/>
      <c r="E56" s="24" t="s">
        <v>73</v>
      </c>
      <c r="F56" s="25"/>
      <c r="G56" s="30">
        <v>2.8725000000000001</v>
      </c>
      <c r="H56" s="30">
        <v>10.147499999999999</v>
      </c>
      <c r="I56" s="30">
        <v>15.675000000000001</v>
      </c>
      <c r="J56" s="30">
        <v>175.32750000000001</v>
      </c>
      <c r="K56" s="22"/>
    </row>
    <row r="57" spans="1:11" x14ac:dyDescent="0.3">
      <c r="A57" s="46"/>
      <c r="B57" s="46"/>
      <c r="C57" s="49"/>
      <c r="D57" s="22" t="s">
        <v>55</v>
      </c>
      <c r="E57" s="21" t="s">
        <v>112</v>
      </c>
      <c r="F57" s="22">
        <v>200</v>
      </c>
      <c r="G57" s="22">
        <v>0.66</v>
      </c>
      <c r="H57" s="22">
        <v>0.1</v>
      </c>
      <c r="I57" s="22">
        <v>28.02</v>
      </c>
      <c r="J57" s="22">
        <v>109.48</v>
      </c>
      <c r="K57" s="22" t="s">
        <v>113</v>
      </c>
    </row>
    <row r="58" spans="1:11" x14ac:dyDescent="0.3">
      <c r="A58" s="46"/>
      <c r="B58" s="46"/>
      <c r="C58" s="49"/>
      <c r="D58" s="22" t="s">
        <v>37</v>
      </c>
      <c r="E58" s="21" t="s">
        <v>38</v>
      </c>
      <c r="F58" s="22">
        <v>150</v>
      </c>
      <c r="G58" s="22">
        <v>0.6</v>
      </c>
      <c r="H58" s="22">
        <v>0.6</v>
      </c>
      <c r="I58" s="22">
        <v>14.699999999999998</v>
      </c>
      <c r="J58" s="22">
        <v>66.599999999999994</v>
      </c>
      <c r="K58" s="22"/>
    </row>
    <row r="59" spans="1:11" x14ac:dyDescent="0.3">
      <c r="A59" s="46"/>
      <c r="B59" s="46"/>
      <c r="C59" s="49"/>
      <c r="D59" s="22" t="s">
        <v>58</v>
      </c>
      <c r="E59" s="21" t="s">
        <v>59</v>
      </c>
      <c r="F59" s="22">
        <v>30</v>
      </c>
      <c r="G59" s="22">
        <v>2.2999999999999998</v>
      </c>
      <c r="H59" s="22">
        <v>0.20000000000000004</v>
      </c>
      <c r="I59" s="22">
        <v>14.8</v>
      </c>
      <c r="J59" s="22">
        <v>70.2</v>
      </c>
      <c r="K59" s="22" t="s">
        <v>60</v>
      </c>
    </row>
    <row r="60" spans="1:11" x14ac:dyDescent="0.3">
      <c r="A60" s="46"/>
      <c r="B60" s="46"/>
      <c r="C60" s="49"/>
      <c r="D60" s="22" t="s">
        <v>61</v>
      </c>
      <c r="E60" s="21" t="s">
        <v>62</v>
      </c>
      <c r="F60" s="22">
        <v>40</v>
      </c>
      <c r="G60" s="22">
        <v>2.6</v>
      </c>
      <c r="H60" s="22">
        <v>0.5</v>
      </c>
      <c r="I60" s="22">
        <v>15.8</v>
      </c>
      <c r="J60" s="22">
        <v>78.099999999999994</v>
      </c>
      <c r="K60" s="22" t="s">
        <v>63</v>
      </c>
    </row>
    <row r="61" spans="1:11" x14ac:dyDescent="0.3">
      <c r="A61" s="47"/>
      <c r="B61" s="47"/>
      <c r="C61" s="50"/>
      <c r="D61" s="22"/>
      <c r="E61" s="22" t="s">
        <v>39</v>
      </c>
      <c r="F61" s="22"/>
      <c r="G61" s="22">
        <f>G51+G52+G53+G56+G57+G58+G59+G60</f>
        <v>28.822500000000002</v>
      </c>
      <c r="H61" s="22">
        <f t="shared" ref="H61:J61" si="8">H51+H52+H53+H56+H57+H58+H59+H60</f>
        <v>29.202500000000004</v>
      </c>
      <c r="I61" s="22">
        <f t="shared" si="8"/>
        <v>110.223</v>
      </c>
      <c r="J61" s="22">
        <f t="shared" si="8"/>
        <v>833.84250000000009</v>
      </c>
      <c r="K61" s="22"/>
    </row>
    <row r="62" spans="1:11" x14ac:dyDescent="0.3">
      <c r="A62" s="8">
        <v>1</v>
      </c>
      <c r="B62" s="8">
        <v>3</v>
      </c>
      <c r="C62" s="42" t="s">
        <v>114</v>
      </c>
      <c r="D62" s="43"/>
      <c r="E62" s="44"/>
      <c r="F62" s="19">
        <f>F50+F61</f>
        <v>0</v>
      </c>
      <c r="G62" s="19">
        <f t="shared" ref="G62:J62" si="9">G50+G61</f>
        <v>49.664000000000001</v>
      </c>
      <c r="H62" s="19">
        <f t="shared" si="9"/>
        <v>44.951500000000003</v>
      </c>
      <c r="I62" s="19">
        <f t="shared" si="9"/>
        <v>173.46100000000001</v>
      </c>
      <c r="J62" s="19">
        <f t="shared" si="9"/>
        <v>1311.9015000000002</v>
      </c>
      <c r="K62" s="19"/>
    </row>
    <row r="63" spans="1:11" ht="30.6" x14ac:dyDescent="0.3">
      <c r="A63" s="45">
        <v>1</v>
      </c>
      <c r="B63" s="45">
        <v>4</v>
      </c>
      <c r="C63" s="48" t="s">
        <v>26</v>
      </c>
      <c r="D63" s="22" t="s">
        <v>27</v>
      </c>
      <c r="E63" s="21" t="s">
        <v>115</v>
      </c>
      <c r="F63" s="22" t="s">
        <v>66</v>
      </c>
      <c r="G63" s="22">
        <v>6.2</v>
      </c>
      <c r="H63" s="22">
        <v>9.61</v>
      </c>
      <c r="I63" s="22">
        <v>22.164999999999999</v>
      </c>
      <c r="J63" s="22">
        <v>199.95</v>
      </c>
      <c r="K63" s="22" t="s">
        <v>116</v>
      </c>
    </row>
    <row r="64" spans="1:11" x14ac:dyDescent="0.3">
      <c r="A64" s="46"/>
      <c r="B64" s="46"/>
      <c r="C64" s="49"/>
      <c r="D64" s="22" t="s">
        <v>58</v>
      </c>
      <c r="E64" s="21" t="s">
        <v>77</v>
      </c>
      <c r="F64" s="22">
        <v>30</v>
      </c>
      <c r="G64" s="22">
        <v>2.4</v>
      </c>
      <c r="H64" s="22">
        <v>7.4999999999999997E-2</v>
      </c>
      <c r="I64" s="22">
        <v>15.9</v>
      </c>
      <c r="J64" s="22">
        <v>73.875</v>
      </c>
      <c r="K64" s="22" t="s">
        <v>117</v>
      </c>
    </row>
    <row r="65" spans="1:11" x14ac:dyDescent="0.3">
      <c r="A65" s="46"/>
      <c r="B65" s="46"/>
      <c r="C65" s="49"/>
      <c r="D65" s="22" t="s">
        <v>74</v>
      </c>
      <c r="E65" s="21" t="s">
        <v>118</v>
      </c>
      <c r="F65" s="22">
        <v>20</v>
      </c>
      <c r="G65" s="22">
        <v>4.6399999999999997</v>
      </c>
      <c r="H65" s="22">
        <v>5.9</v>
      </c>
      <c r="I65" s="22">
        <v>0</v>
      </c>
      <c r="J65" s="22">
        <v>71.66</v>
      </c>
      <c r="K65" s="22" t="s">
        <v>119</v>
      </c>
    </row>
    <row r="66" spans="1:11" x14ac:dyDescent="0.3">
      <c r="A66" s="46"/>
      <c r="B66" s="46"/>
      <c r="C66" s="49"/>
      <c r="D66" s="22" t="s">
        <v>37</v>
      </c>
      <c r="E66" s="21" t="s">
        <v>38</v>
      </c>
      <c r="F66" s="22">
        <v>150</v>
      </c>
      <c r="G66" s="22">
        <v>1.3999999999999997</v>
      </c>
      <c r="H66" s="22">
        <v>0.20000000000000004</v>
      </c>
      <c r="I66" s="22">
        <v>14.3</v>
      </c>
      <c r="J66" s="22">
        <v>64.599999999999994</v>
      </c>
      <c r="K66" s="22"/>
    </row>
    <row r="67" spans="1:11" x14ac:dyDescent="0.3">
      <c r="A67" s="46"/>
      <c r="B67" s="46"/>
      <c r="C67" s="49"/>
      <c r="D67" s="22" t="s">
        <v>32</v>
      </c>
      <c r="E67" s="21" t="s">
        <v>120</v>
      </c>
      <c r="F67" s="22">
        <v>200</v>
      </c>
      <c r="G67" s="22">
        <v>4.08</v>
      </c>
      <c r="H67" s="22">
        <v>3.54</v>
      </c>
      <c r="I67" s="22">
        <v>17.579999999999998</v>
      </c>
      <c r="J67" s="22">
        <v>118.5</v>
      </c>
      <c r="K67" s="22" t="s">
        <v>121</v>
      </c>
    </row>
    <row r="68" spans="1:11" x14ac:dyDescent="0.3">
      <c r="A68" s="47"/>
      <c r="B68" s="47"/>
      <c r="C68" s="50"/>
      <c r="D68" s="22"/>
      <c r="E68" s="22" t="s">
        <v>39</v>
      </c>
      <c r="F68" s="22"/>
      <c r="G68" s="22">
        <f t="shared" ref="G68:J68" si="10">SUM(G63:G67)</f>
        <v>18.72</v>
      </c>
      <c r="H68" s="22">
        <f t="shared" si="10"/>
        <v>19.324999999999999</v>
      </c>
      <c r="I68" s="22">
        <f t="shared" si="10"/>
        <v>69.944999999999993</v>
      </c>
      <c r="J68" s="22">
        <f t="shared" si="10"/>
        <v>528.58500000000004</v>
      </c>
      <c r="K68" s="22"/>
    </row>
    <row r="69" spans="1:11" x14ac:dyDescent="0.3">
      <c r="A69" s="45">
        <v>1</v>
      </c>
      <c r="B69" s="45">
        <v>4</v>
      </c>
      <c r="C69" s="48" t="s">
        <v>40</v>
      </c>
      <c r="D69" s="22" t="s">
        <v>30</v>
      </c>
      <c r="E69" s="21" t="s">
        <v>122</v>
      </c>
      <c r="F69" s="22">
        <v>60</v>
      </c>
      <c r="G69" s="22">
        <v>1.3740000000000001</v>
      </c>
      <c r="H69" s="22">
        <v>0.73199999999999998</v>
      </c>
      <c r="I69" s="22">
        <v>8.6039999999999992</v>
      </c>
      <c r="J69" s="22">
        <v>40.200000000000003</v>
      </c>
      <c r="K69" s="22" t="s">
        <v>123</v>
      </c>
    </row>
    <row r="70" spans="1:11" ht="20.399999999999999" x14ac:dyDescent="0.3">
      <c r="A70" s="46"/>
      <c r="B70" s="46"/>
      <c r="C70" s="49"/>
      <c r="D70" s="22" t="s">
        <v>46</v>
      </c>
      <c r="E70" s="21" t="s">
        <v>124</v>
      </c>
      <c r="F70" s="22" t="s">
        <v>125</v>
      </c>
      <c r="G70" s="22">
        <v>1.4249999999999998</v>
      </c>
      <c r="H70" s="22">
        <v>4.1500000000000004</v>
      </c>
      <c r="I70" s="22">
        <v>6.4349999999999996</v>
      </c>
      <c r="J70" s="22">
        <v>68.790000000000006</v>
      </c>
      <c r="K70" s="22" t="s">
        <v>126</v>
      </c>
    </row>
    <row r="71" spans="1:11" x14ac:dyDescent="0.3">
      <c r="A71" s="46"/>
      <c r="B71" s="46"/>
      <c r="C71" s="49"/>
      <c r="D71" s="22" t="s">
        <v>49</v>
      </c>
      <c r="E71" s="21" t="s">
        <v>127</v>
      </c>
      <c r="F71" s="22" t="s">
        <v>128</v>
      </c>
      <c r="G71" s="22">
        <v>17.939999999999994</v>
      </c>
      <c r="H71" s="22">
        <v>17.45</v>
      </c>
      <c r="I71" s="22">
        <v>24.349999999999994</v>
      </c>
      <c r="J71" s="22">
        <v>326.20999999999992</v>
      </c>
      <c r="K71" s="22" t="s">
        <v>129</v>
      </c>
    </row>
    <row r="72" spans="1:11" x14ac:dyDescent="0.3">
      <c r="A72" s="46"/>
      <c r="B72" s="46"/>
      <c r="C72" s="49"/>
      <c r="D72" s="22" t="s">
        <v>55</v>
      </c>
      <c r="E72" s="21" t="s">
        <v>56</v>
      </c>
      <c r="F72" s="22">
        <v>200</v>
      </c>
      <c r="G72" s="22">
        <v>0.28000000000000003</v>
      </c>
      <c r="H72" s="22">
        <v>0.1</v>
      </c>
      <c r="I72" s="22">
        <v>28.88</v>
      </c>
      <c r="J72" s="22">
        <v>117.54</v>
      </c>
      <c r="K72" s="22" t="s">
        <v>57</v>
      </c>
    </row>
    <row r="73" spans="1:11" x14ac:dyDescent="0.3">
      <c r="A73" s="46"/>
      <c r="B73" s="46"/>
      <c r="C73" s="49"/>
      <c r="D73" s="22" t="s">
        <v>58</v>
      </c>
      <c r="E73" s="21" t="s">
        <v>59</v>
      </c>
      <c r="F73" s="22">
        <v>30</v>
      </c>
      <c r="G73" s="22">
        <v>2.2999999999999998</v>
      </c>
      <c r="H73" s="22">
        <v>0.20000000000000004</v>
      </c>
      <c r="I73" s="22">
        <v>14.8</v>
      </c>
      <c r="J73" s="22">
        <v>70.2</v>
      </c>
      <c r="K73" s="22" t="s">
        <v>60</v>
      </c>
    </row>
    <row r="74" spans="1:11" x14ac:dyDescent="0.3">
      <c r="A74" s="46"/>
      <c r="B74" s="46"/>
      <c r="C74" s="49"/>
      <c r="D74" s="22" t="s">
        <v>61</v>
      </c>
      <c r="E74" s="21" t="s">
        <v>62</v>
      </c>
      <c r="F74" s="22">
        <v>40</v>
      </c>
      <c r="G74" s="22">
        <v>2.6</v>
      </c>
      <c r="H74" s="22">
        <v>0.5</v>
      </c>
      <c r="I74" s="22">
        <v>15.8</v>
      </c>
      <c r="J74" s="22">
        <v>78.099999999999994</v>
      </c>
      <c r="K74" s="22" t="s">
        <v>63</v>
      </c>
    </row>
    <row r="75" spans="1:11" x14ac:dyDescent="0.3">
      <c r="A75" s="47"/>
      <c r="B75" s="47"/>
      <c r="C75" s="50"/>
      <c r="D75" s="22"/>
      <c r="E75" s="22" t="s">
        <v>39</v>
      </c>
      <c r="F75" s="22"/>
      <c r="G75" s="22">
        <f>SUM(G69:G74)</f>
        <v>25.918999999999997</v>
      </c>
      <c r="H75" s="22">
        <f>SUM(H69:H74)</f>
        <v>23.132000000000001</v>
      </c>
      <c r="I75" s="22">
        <f>SUM(I69:I74)</f>
        <v>98.868999999999986</v>
      </c>
      <c r="J75" s="22">
        <f>SUM(J69:J74)</f>
        <v>701.04</v>
      </c>
      <c r="K75" s="22"/>
    </row>
    <row r="76" spans="1:11" x14ac:dyDescent="0.3">
      <c r="A76" s="8">
        <v>1</v>
      </c>
      <c r="B76" s="8">
        <v>4</v>
      </c>
      <c r="C76" s="42" t="s">
        <v>130</v>
      </c>
      <c r="D76" s="43"/>
      <c r="E76" s="44"/>
      <c r="F76" s="19">
        <f>F68+F75</f>
        <v>0</v>
      </c>
      <c r="G76" s="19">
        <f t="shared" ref="G76:J76" si="11">G68+G75</f>
        <v>44.638999999999996</v>
      </c>
      <c r="H76" s="19">
        <f t="shared" si="11"/>
        <v>42.457000000000001</v>
      </c>
      <c r="I76" s="19">
        <f t="shared" si="11"/>
        <v>168.81399999999996</v>
      </c>
      <c r="J76" s="19">
        <f t="shared" si="11"/>
        <v>1229.625</v>
      </c>
      <c r="K76" s="19"/>
    </row>
    <row r="77" spans="1:11" ht="20.399999999999999" x14ac:dyDescent="0.3">
      <c r="A77" s="45">
        <v>1</v>
      </c>
      <c r="B77" s="45">
        <v>5</v>
      </c>
      <c r="C77" s="48" t="s">
        <v>26</v>
      </c>
      <c r="D77" s="22" t="s">
        <v>27</v>
      </c>
      <c r="E77" s="21" t="s">
        <v>131</v>
      </c>
      <c r="F77" s="22" t="s">
        <v>132</v>
      </c>
      <c r="G77" s="22">
        <v>7.194</v>
      </c>
      <c r="H77" s="22">
        <v>5.4560000000000004</v>
      </c>
      <c r="I77" s="22">
        <v>13.343000000000002</v>
      </c>
      <c r="J77" s="22">
        <v>131.25199999999998</v>
      </c>
      <c r="K77" s="22" t="s">
        <v>133</v>
      </c>
    </row>
    <row r="78" spans="1:11" x14ac:dyDescent="0.3">
      <c r="A78" s="46"/>
      <c r="B78" s="46"/>
      <c r="C78" s="49"/>
      <c r="D78" s="22" t="s">
        <v>74</v>
      </c>
      <c r="E78" s="21" t="s">
        <v>134</v>
      </c>
      <c r="F78" s="22">
        <v>10</v>
      </c>
      <c r="G78" s="22">
        <v>0.08</v>
      </c>
      <c r="H78" s="22">
        <v>7.25</v>
      </c>
      <c r="I78" s="22">
        <v>0.13</v>
      </c>
      <c r="J78" s="22">
        <v>66.09</v>
      </c>
      <c r="K78" s="22" t="s">
        <v>135</v>
      </c>
    </row>
    <row r="79" spans="1:11" x14ac:dyDescent="0.3">
      <c r="A79" s="46"/>
      <c r="B79" s="46"/>
      <c r="C79" s="49"/>
      <c r="D79" s="22" t="s">
        <v>76</v>
      </c>
      <c r="E79" s="21" t="s">
        <v>77</v>
      </c>
      <c r="F79" s="22">
        <v>30</v>
      </c>
      <c r="G79" s="22">
        <v>2.4</v>
      </c>
      <c r="H79" s="22">
        <v>7.4999999999999997E-2</v>
      </c>
      <c r="I79" s="22">
        <v>15.9</v>
      </c>
      <c r="J79" s="22">
        <v>73.875</v>
      </c>
      <c r="K79" s="22" t="s">
        <v>117</v>
      </c>
    </row>
    <row r="80" spans="1:11" x14ac:dyDescent="0.3">
      <c r="A80" s="46"/>
      <c r="B80" s="46"/>
      <c r="C80" s="49"/>
      <c r="D80" s="22" t="s">
        <v>136</v>
      </c>
      <c r="E80" s="21" t="s">
        <v>33</v>
      </c>
      <c r="F80" s="22" t="s">
        <v>34</v>
      </c>
      <c r="G80" s="22">
        <v>0.08</v>
      </c>
      <c r="H80" s="22">
        <v>0.02</v>
      </c>
      <c r="I80" s="22">
        <v>15</v>
      </c>
      <c r="J80" s="22">
        <v>60.5</v>
      </c>
      <c r="K80" s="22" t="s">
        <v>35</v>
      </c>
    </row>
    <row r="81" spans="1:11" x14ac:dyDescent="0.3">
      <c r="A81" s="46"/>
      <c r="B81" s="46"/>
      <c r="C81" s="49"/>
      <c r="D81" s="22" t="s">
        <v>137</v>
      </c>
      <c r="E81" s="21" t="s">
        <v>138</v>
      </c>
      <c r="F81" s="22">
        <v>200</v>
      </c>
      <c r="G81" s="22">
        <v>5.8</v>
      </c>
      <c r="H81" s="22">
        <v>6.4</v>
      </c>
      <c r="I81" s="22">
        <v>9.4</v>
      </c>
      <c r="J81" s="22">
        <v>118.4</v>
      </c>
      <c r="K81" s="22"/>
    </row>
    <row r="82" spans="1:11" x14ac:dyDescent="0.3">
      <c r="A82" s="47"/>
      <c r="B82" s="47"/>
      <c r="C82" s="50"/>
      <c r="D82" s="22"/>
      <c r="E82" s="22" t="s">
        <v>39</v>
      </c>
      <c r="F82" s="22"/>
      <c r="G82" s="22">
        <f t="shared" ref="G82:J82" si="12">SUM(G77:G81)</f>
        <v>15.553999999999998</v>
      </c>
      <c r="H82" s="22">
        <f t="shared" si="12"/>
        <v>19.201000000000001</v>
      </c>
      <c r="I82" s="22">
        <f t="shared" si="12"/>
        <v>53.773000000000003</v>
      </c>
      <c r="J82" s="22">
        <f t="shared" si="12"/>
        <v>450.11699999999996</v>
      </c>
      <c r="K82" s="22"/>
    </row>
    <row r="83" spans="1:11" x14ac:dyDescent="0.3">
      <c r="A83" s="45">
        <v>1</v>
      </c>
      <c r="B83" s="45">
        <v>5</v>
      </c>
      <c r="C83" s="48" t="s">
        <v>40</v>
      </c>
      <c r="D83" s="27" t="s">
        <v>30</v>
      </c>
      <c r="E83" s="21" t="s">
        <v>139</v>
      </c>
      <c r="F83" s="22">
        <v>60</v>
      </c>
      <c r="G83" s="22">
        <v>0.84599999999999997</v>
      </c>
      <c r="H83" s="22">
        <v>3.048</v>
      </c>
      <c r="I83" s="22">
        <v>5.411999999999999</v>
      </c>
      <c r="J83" s="22">
        <v>52.463999999999999</v>
      </c>
      <c r="K83" s="27" t="s">
        <v>140</v>
      </c>
    </row>
    <row r="84" spans="1:11" x14ac:dyDescent="0.3">
      <c r="A84" s="46"/>
      <c r="B84" s="46"/>
      <c r="C84" s="49"/>
      <c r="D84" s="22" t="s">
        <v>46</v>
      </c>
      <c r="E84" s="21" t="s">
        <v>141</v>
      </c>
      <c r="F84" s="22">
        <v>200</v>
      </c>
      <c r="G84" s="22">
        <v>8.1999999999999993</v>
      </c>
      <c r="H84" s="22">
        <v>8.6</v>
      </c>
      <c r="I84" s="22">
        <v>30</v>
      </c>
      <c r="J84" s="22">
        <v>230.2</v>
      </c>
      <c r="K84" s="22" t="s">
        <v>142</v>
      </c>
    </row>
    <row r="85" spans="1:11" x14ac:dyDescent="0.3">
      <c r="A85" s="46"/>
      <c r="B85" s="46"/>
      <c r="C85" s="49"/>
      <c r="D85" s="22" t="s">
        <v>49</v>
      </c>
      <c r="E85" s="21" t="s">
        <v>143</v>
      </c>
      <c r="F85" s="22">
        <v>90</v>
      </c>
      <c r="G85" s="22">
        <v>11.84</v>
      </c>
      <c r="H85" s="22">
        <v>14.56</v>
      </c>
      <c r="I85" s="22">
        <v>3.84</v>
      </c>
      <c r="J85" s="22">
        <v>193.76</v>
      </c>
      <c r="K85" s="22" t="s">
        <v>144</v>
      </c>
    </row>
    <row r="86" spans="1:11" x14ac:dyDescent="0.3">
      <c r="A86" s="46"/>
      <c r="B86" s="46"/>
      <c r="C86" s="49"/>
      <c r="D86" s="22" t="s">
        <v>52</v>
      </c>
      <c r="E86" s="21" t="s">
        <v>145</v>
      </c>
      <c r="F86" s="22">
        <v>150</v>
      </c>
      <c r="G86" s="22">
        <v>3.6</v>
      </c>
      <c r="H86" s="22">
        <v>4.0199999999999996</v>
      </c>
      <c r="I86" s="22">
        <v>31.47</v>
      </c>
      <c r="J86" s="22">
        <v>176.46</v>
      </c>
      <c r="K86" s="22" t="s">
        <v>54</v>
      </c>
    </row>
    <row r="87" spans="1:11" ht="20.399999999999999" x14ac:dyDescent="0.3">
      <c r="A87" s="46"/>
      <c r="B87" s="46"/>
      <c r="C87" s="49"/>
      <c r="D87" s="22" t="s">
        <v>52</v>
      </c>
      <c r="E87" s="21" t="s">
        <v>146</v>
      </c>
      <c r="F87" s="22" t="s">
        <v>147</v>
      </c>
      <c r="G87" s="22">
        <v>11.7</v>
      </c>
      <c r="H87" s="22">
        <v>14.759999999999998</v>
      </c>
      <c r="I87" s="22">
        <v>20.88</v>
      </c>
      <c r="J87" s="22">
        <v>263.15999999999997</v>
      </c>
      <c r="K87" s="22" t="s">
        <v>148</v>
      </c>
    </row>
    <row r="88" spans="1:11" x14ac:dyDescent="0.3">
      <c r="A88" s="46"/>
      <c r="B88" s="46"/>
      <c r="C88" s="49"/>
      <c r="D88" s="22"/>
      <c r="E88" s="24" t="s">
        <v>73</v>
      </c>
      <c r="F88" s="25"/>
      <c r="G88" s="30">
        <v>13.57</v>
      </c>
      <c r="H88" s="30">
        <v>16.669999999999998</v>
      </c>
      <c r="I88" s="30">
        <v>28.094999999999999</v>
      </c>
      <c r="J88" s="30">
        <v>316.69</v>
      </c>
      <c r="K88" s="22"/>
    </row>
    <row r="89" spans="1:11" x14ac:dyDescent="0.3">
      <c r="A89" s="46"/>
      <c r="B89" s="46"/>
      <c r="C89" s="49"/>
      <c r="D89" s="22" t="s">
        <v>37</v>
      </c>
      <c r="E89" s="21" t="s">
        <v>38</v>
      </c>
      <c r="F89" s="22">
        <v>150</v>
      </c>
      <c r="G89" s="22">
        <v>1.3999999999999997</v>
      </c>
      <c r="H89" s="22">
        <v>0.20000000000000004</v>
      </c>
      <c r="I89" s="22">
        <v>14.3</v>
      </c>
      <c r="J89" s="22">
        <v>64.599999999999994</v>
      </c>
      <c r="K89" s="22"/>
    </row>
    <row r="90" spans="1:11" x14ac:dyDescent="0.3">
      <c r="A90" s="46"/>
      <c r="B90" s="46"/>
      <c r="C90" s="49"/>
      <c r="D90" s="22" t="s">
        <v>55</v>
      </c>
      <c r="E90" s="21" t="s">
        <v>149</v>
      </c>
      <c r="F90" s="22">
        <v>200</v>
      </c>
      <c r="G90" s="22">
        <v>0.57999999999999996</v>
      </c>
      <c r="H90" s="22">
        <v>0.06</v>
      </c>
      <c r="I90" s="22">
        <v>30.2</v>
      </c>
      <c r="J90" s="22">
        <v>123.66</v>
      </c>
      <c r="K90" s="22" t="s">
        <v>150</v>
      </c>
    </row>
    <row r="91" spans="1:11" x14ac:dyDescent="0.3">
      <c r="A91" s="46"/>
      <c r="B91" s="46"/>
      <c r="C91" s="49"/>
      <c r="D91" s="22" t="s">
        <v>58</v>
      </c>
      <c r="E91" s="21" t="s">
        <v>59</v>
      </c>
      <c r="F91" s="22">
        <v>30</v>
      </c>
      <c r="G91" s="22">
        <v>2.2999999999999998</v>
      </c>
      <c r="H91" s="22">
        <v>0.20000000000000004</v>
      </c>
      <c r="I91" s="22">
        <v>14.8</v>
      </c>
      <c r="J91" s="22">
        <v>70.2</v>
      </c>
      <c r="K91" s="22" t="s">
        <v>60</v>
      </c>
    </row>
    <row r="92" spans="1:11" x14ac:dyDescent="0.3">
      <c r="A92" s="46"/>
      <c r="B92" s="46"/>
      <c r="C92" s="49"/>
      <c r="D92" s="22" t="s">
        <v>61</v>
      </c>
      <c r="E92" s="21" t="s">
        <v>62</v>
      </c>
      <c r="F92" s="22">
        <v>40</v>
      </c>
      <c r="G92" s="22">
        <v>2.6</v>
      </c>
      <c r="H92" s="22">
        <v>0.5</v>
      </c>
      <c r="I92" s="22">
        <v>15.8</v>
      </c>
      <c r="J92" s="22">
        <v>78.099999999999994</v>
      </c>
      <c r="K92" s="22" t="s">
        <v>63</v>
      </c>
    </row>
    <row r="93" spans="1:11" x14ac:dyDescent="0.3">
      <c r="A93" s="47"/>
      <c r="B93" s="47"/>
      <c r="C93" s="50"/>
      <c r="D93" s="22"/>
      <c r="E93" s="22" t="s">
        <v>39</v>
      </c>
      <c r="F93" s="22"/>
      <c r="G93" s="22">
        <f>G83+G84+G88+G89+G90+G91+G92</f>
        <v>29.495999999999999</v>
      </c>
      <c r="H93" s="22">
        <f t="shared" ref="H93:J93" si="13">H83+H84+H88+H89+H90+H91+H92</f>
        <v>29.277999999999995</v>
      </c>
      <c r="I93" s="22">
        <f t="shared" si="13"/>
        <v>138.607</v>
      </c>
      <c r="J93" s="22">
        <f t="shared" si="13"/>
        <v>935.9140000000001</v>
      </c>
      <c r="K93" s="22"/>
    </row>
    <row r="94" spans="1:11" x14ac:dyDescent="0.3">
      <c r="A94" s="8">
        <v>1</v>
      </c>
      <c r="B94" s="8">
        <v>5</v>
      </c>
      <c r="C94" s="42" t="s">
        <v>151</v>
      </c>
      <c r="D94" s="43"/>
      <c r="E94" s="44"/>
      <c r="F94" s="19">
        <f>F82+F93</f>
        <v>0</v>
      </c>
      <c r="G94" s="19">
        <f t="shared" ref="G94:J94" si="14">G82+G93</f>
        <v>45.05</v>
      </c>
      <c r="H94" s="19">
        <f t="shared" si="14"/>
        <v>48.478999999999999</v>
      </c>
      <c r="I94" s="19">
        <f t="shared" si="14"/>
        <v>192.38</v>
      </c>
      <c r="J94" s="19">
        <f t="shared" si="14"/>
        <v>1386.0309999999999</v>
      </c>
      <c r="K94" s="19"/>
    </row>
    <row r="95" spans="1:11" ht="30.6" x14ac:dyDescent="0.3">
      <c r="A95" s="45">
        <v>2</v>
      </c>
      <c r="B95" s="45">
        <v>1</v>
      </c>
      <c r="C95" s="48" t="s">
        <v>26</v>
      </c>
      <c r="D95" s="27" t="s">
        <v>27</v>
      </c>
      <c r="E95" s="21" t="s">
        <v>152</v>
      </c>
      <c r="F95" s="22" t="s">
        <v>66</v>
      </c>
      <c r="G95" s="23">
        <v>8.2899999999999991</v>
      </c>
      <c r="H95" s="23">
        <v>11.275</v>
      </c>
      <c r="I95" s="23">
        <v>23.165000000000006</v>
      </c>
      <c r="J95" s="23">
        <v>227.29500000000004</v>
      </c>
      <c r="K95" s="27" t="s">
        <v>153</v>
      </c>
    </row>
    <row r="96" spans="1:11" ht="20.399999999999999" x14ac:dyDescent="0.3">
      <c r="A96" s="46"/>
      <c r="B96" s="46"/>
      <c r="C96" s="49"/>
      <c r="D96" s="22" t="s">
        <v>96</v>
      </c>
      <c r="E96" s="21" t="s">
        <v>154</v>
      </c>
      <c r="F96" s="22">
        <v>60</v>
      </c>
      <c r="G96" s="23">
        <v>4.2</v>
      </c>
      <c r="H96" s="23">
        <v>4.5</v>
      </c>
      <c r="I96" s="23">
        <v>20.94</v>
      </c>
      <c r="J96" s="23">
        <v>141.06</v>
      </c>
      <c r="K96" s="22"/>
    </row>
    <row r="97" spans="1:11" x14ac:dyDescent="0.3">
      <c r="A97" s="46"/>
      <c r="B97" s="46"/>
      <c r="C97" s="49"/>
      <c r="D97" s="22" t="s">
        <v>30</v>
      </c>
      <c r="E97" s="21" t="s">
        <v>155</v>
      </c>
      <c r="F97" s="22">
        <v>100</v>
      </c>
      <c r="G97" s="23">
        <v>2.7</v>
      </c>
      <c r="H97" s="23">
        <v>3</v>
      </c>
      <c r="I97" s="23">
        <v>17</v>
      </c>
      <c r="J97" s="23">
        <v>105.8</v>
      </c>
      <c r="K97" s="22"/>
    </row>
    <row r="98" spans="1:11" x14ac:dyDescent="0.3">
      <c r="A98" s="46"/>
      <c r="B98" s="46"/>
      <c r="C98" s="49"/>
      <c r="D98" s="22" t="s">
        <v>32</v>
      </c>
      <c r="E98" s="21" t="s">
        <v>33</v>
      </c>
      <c r="F98" s="22" t="s">
        <v>34</v>
      </c>
      <c r="G98" s="23">
        <v>0.08</v>
      </c>
      <c r="H98" s="23">
        <v>0.02</v>
      </c>
      <c r="I98" s="23">
        <v>15</v>
      </c>
      <c r="J98" s="23">
        <v>60.5</v>
      </c>
      <c r="K98" s="22" t="s">
        <v>35</v>
      </c>
    </row>
    <row r="99" spans="1:11" x14ac:dyDescent="0.3">
      <c r="A99" s="47"/>
      <c r="B99" s="47"/>
      <c r="C99" s="50"/>
      <c r="D99" s="22"/>
      <c r="E99" s="22" t="s">
        <v>39</v>
      </c>
      <c r="F99" s="22"/>
      <c r="G99" s="22">
        <f>SUM(G95:G98)</f>
        <v>15.269999999999998</v>
      </c>
      <c r="H99" s="22">
        <f t="shared" ref="H99:J99" si="15">SUM(H95:H98)</f>
        <v>18.794999999999998</v>
      </c>
      <c r="I99" s="22">
        <f t="shared" si="15"/>
        <v>76.105000000000004</v>
      </c>
      <c r="J99" s="22">
        <f t="shared" si="15"/>
        <v>534.65499999999997</v>
      </c>
      <c r="K99" s="22"/>
    </row>
    <row r="100" spans="1:11" x14ac:dyDescent="0.3">
      <c r="A100" s="45">
        <v>2</v>
      </c>
      <c r="B100" s="45">
        <v>1</v>
      </c>
      <c r="C100" s="48" t="s">
        <v>40</v>
      </c>
      <c r="D100" s="22" t="s">
        <v>30</v>
      </c>
      <c r="E100" s="21" t="s">
        <v>41</v>
      </c>
      <c r="F100" s="22">
        <v>60</v>
      </c>
      <c r="G100" s="22">
        <v>0.48</v>
      </c>
      <c r="H100" s="22">
        <v>0.06</v>
      </c>
      <c r="I100" s="22">
        <v>1.5</v>
      </c>
      <c r="J100" s="22">
        <v>8.4600000000000009</v>
      </c>
      <c r="K100" s="22" t="s">
        <v>42</v>
      </c>
    </row>
    <row r="101" spans="1:11" x14ac:dyDescent="0.3">
      <c r="A101" s="46"/>
      <c r="B101" s="46"/>
      <c r="C101" s="49"/>
      <c r="D101" s="22" t="s">
        <v>30</v>
      </c>
      <c r="E101" s="21" t="s">
        <v>43</v>
      </c>
      <c r="F101" s="22">
        <v>60</v>
      </c>
      <c r="G101" s="22">
        <v>0.48</v>
      </c>
      <c r="H101" s="22">
        <v>0.06</v>
      </c>
      <c r="I101" s="22">
        <v>1.02</v>
      </c>
      <c r="J101" s="22">
        <v>6.54</v>
      </c>
      <c r="K101" s="22" t="s">
        <v>44</v>
      </c>
    </row>
    <row r="102" spans="1:11" x14ac:dyDescent="0.3">
      <c r="A102" s="46"/>
      <c r="B102" s="46"/>
      <c r="C102" s="49"/>
      <c r="D102" s="22"/>
      <c r="E102" s="31" t="s">
        <v>73</v>
      </c>
      <c r="F102" s="32"/>
      <c r="G102" s="30">
        <v>0.48</v>
      </c>
      <c r="H102" s="30">
        <v>0.06</v>
      </c>
      <c r="I102" s="30">
        <v>1.26</v>
      </c>
      <c r="J102" s="30">
        <v>7.5</v>
      </c>
      <c r="K102" s="22"/>
    </row>
    <row r="103" spans="1:11" ht="20.399999999999999" x14ac:dyDescent="0.3">
      <c r="A103" s="46"/>
      <c r="B103" s="46"/>
      <c r="C103" s="49"/>
      <c r="D103" s="22" t="s">
        <v>46</v>
      </c>
      <c r="E103" s="21" t="s">
        <v>103</v>
      </c>
      <c r="F103" s="22" t="s">
        <v>78</v>
      </c>
      <c r="G103" s="22">
        <v>4.7084999999999999</v>
      </c>
      <c r="H103" s="22">
        <v>4.5321999999999996</v>
      </c>
      <c r="I103" s="22">
        <v>14.2201</v>
      </c>
      <c r="J103" s="22">
        <v>116.5042</v>
      </c>
      <c r="K103" s="22" t="s">
        <v>156</v>
      </c>
    </row>
    <row r="104" spans="1:11" x14ac:dyDescent="0.3">
      <c r="A104" s="46"/>
      <c r="B104" s="46"/>
      <c r="C104" s="49"/>
      <c r="D104" s="22" t="s">
        <v>49</v>
      </c>
      <c r="E104" s="21" t="s">
        <v>157</v>
      </c>
      <c r="F104" s="22" t="s">
        <v>128</v>
      </c>
      <c r="G104" s="22">
        <v>13.6</v>
      </c>
      <c r="H104" s="22">
        <v>19.38</v>
      </c>
      <c r="I104" s="22">
        <v>22.44</v>
      </c>
      <c r="J104" s="22">
        <v>318.5800000000001</v>
      </c>
      <c r="K104" s="22" t="s">
        <v>158</v>
      </c>
    </row>
    <row r="105" spans="1:11" x14ac:dyDescent="0.3">
      <c r="A105" s="46"/>
      <c r="B105" s="46"/>
      <c r="C105" s="49"/>
      <c r="D105" s="22" t="s">
        <v>55</v>
      </c>
      <c r="E105" s="21" t="s">
        <v>112</v>
      </c>
      <c r="F105" s="22">
        <v>200</v>
      </c>
      <c r="G105" s="22">
        <v>0.66</v>
      </c>
      <c r="H105" s="22">
        <v>0.1</v>
      </c>
      <c r="I105" s="22">
        <v>28.02</v>
      </c>
      <c r="J105" s="22">
        <v>109.48</v>
      </c>
      <c r="K105" s="22" t="s">
        <v>113</v>
      </c>
    </row>
    <row r="106" spans="1:11" x14ac:dyDescent="0.3">
      <c r="A106" s="46"/>
      <c r="B106" s="46"/>
      <c r="C106" s="49"/>
      <c r="D106" s="22" t="s">
        <v>58</v>
      </c>
      <c r="E106" s="21" t="s">
        <v>59</v>
      </c>
      <c r="F106" s="22">
        <v>30</v>
      </c>
      <c r="G106" s="22">
        <v>2.2999999999999998</v>
      </c>
      <c r="H106" s="22">
        <v>0.20000000000000004</v>
      </c>
      <c r="I106" s="22">
        <v>14.8</v>
      </c>
      <c r="J106" s="22">
        <v>70.2</v>
      </c>
      <c r="K106" s="22" t="s">
        <v>60</v>
      </c>
    </row>
    <row r="107" spans="1:11" x14ac:dyDescent="0.3">
      <c r="A107" s="46"/>
      <c r="B107" s="46"/>
      <c r="C107" s="49"/>
      <c r="D107" s="22" t="s">
        <v>61</v>
      </c>
      <c r="E107" s="21" t="s">
        <v>62</v>
      </c>
      <c r="F107" s="22">
        <v>40</v>
      </c>
      <c r="G107" s="22">
        <v>2.6</v>
      </c>
      <c r="H107" s="22">
        <v>0.5</v>
      </c>
      <c r="I107" s="22">
        <v>15.8</v>
      </c>
      <c r="J107" s="22">
        <v>78.099999999999994</v>
      </c>
      <c r="K107" s="22" t="s">
        <v>63</v>
      </c>
    </row>
    <row r="108" spans="1:11" x14ac:dyDescent="0.3">
      <c r="A108" s="47"/>
      <c r="B108" s="47"/>
      <c r="C108" s="50"/>
      <c r="D108" s="22"/>
      <c r="E108" s="22" t="s">
        <v>39</v>
      </c>
      <c r="F108" s="22"/>
      <c r="G108" s="22">
        <f>G102+G103+G104+G105+G106+G107</f>
        <v>24.348500000000001</v>
      </c>
      <c r="H108" s="22">
        <f t="shared" ref="H108:J108" si="16">H102+H103+H104+H105+H106+H107</f>
        <v>24.772199999999998</v>
      </c>
      <c r="I108" s="22">
        <f t="shared" si="16"/>
        <v>96.540099999999995</v>
      </c>
      <c r="J108" s="22">
        <f t="shared" si="16"/>
        <v>700.36420000000021</v>
      </c>
      <c r="K108" s="22"/>
    </row>
    <row r="109" spans="1:11" x14ac:dyDescent="0.3">
      <c r="A109" s="8">
        <v>2</v>
      </c>
      <c r="B109" s="8">
        <v>1</v>
      </c>
      <c r="C109" s="42" t="s">
        <v>159</v>
      </c>
      <c r="D109" s="43"/>
      <c r="E109" s="44"/>
      <c r="F109" s="19"/>
      <c r="G109" s="19">
        <f>G99+G108</f>
        <v>39.618499999999997</v>
      </c>
      <c r="H109" s="19">
        <f t="shared" ref="H109:J109" si="17">H99+H108</f>
        <v>43.5672</v>
      </c>
      <c r="I109" s="19">
        <f t="shared" si="17"/>
        <v>172.64510000000001</v>
      </c>
      <c r="J109" s="19">
        <f t="shared" si="17"/>
        <v>1235.0192000000002</v>
      </c>
      <c r="K109" s="19"/>
    </row>
    <row r="110" spans="1:11" x14ac:dyDescent="0.3">
      <c r="A110" s="45">
        <v>2</v>
      </c>
      <c r="B110" s="45">
        <v>2</v>
      </c>
      <c r="C110" s="48" t="s">
        <v>26</v>
      </c>
      <c r="D110" s="22" t="s">
        <v>27</v>
      </c>
      <c r="E110" s="21" t="s">
        <v>160</v>
      </c>
      <c r="F110" s="22" t="s">
        <v>161</v>
      </c>
      <c r="G110" s="33">
        <v>9.636000000000001</v>
      </c>
      <c r="H110" s="33">
        <v>7.92</v>
      </c>
      <c r="I110" s="33">
        <v>22.88</v>
      </c>
      <c r="J110" s="33">
        <v>201.34400000000002</v>
      </c>
      <c r="K110" s="22" t="s">
        <v>133</v>
      </c>
    </row>
    <row r="111" spans="1:11" x14ac:dyDescent="0.3">
      <c r="A111" s="46"/>
      <c r="B111" s="46"/>
      <c r="C111" s="49"/>
      <c r="D111" s="22" t="s">
        <v>76</v>
      </c>
      <c r="E111" s="21" t="s">
        <v>77</v>
      </c>
      <c r="F111" s="22">
        <v>30</v>
      </c>
      <c r="G111" s="33">
        <v>2.4</v>
      </c>
      <c r="H111" s="33">
        <v>7.4999999999999997E-2</v>
      </c>
      <c r="I111" s="33">
        <v>15.9</v>
      </c>
      <c r="J111" s="33">
        <v>81</v>
      </c>
      <c r="K111" s="22" t="s">
        <v>117</v>
      </c>
    </row>
    <row r="112" spans="1:11" x14ac:dyDescent="0.3">
      <c r="A112" s="46"/>
      <c r="B112" s="46"/>
      <c r="C112" s="49"/>
      <c r="D112" s="22" t="s">
        <v>74</v>
      </c>
      <c r="E112" s="21" t="s">
        <v>134</v>
      </c>
      <c r="F112" s="22">
        <v>20</v>
      </c>
      <c r="G112" s="33">
        <v>0.08</v>
      </c>
      <c r="H112" s="33">
        <v>7.25</v>
      </c>
      <c r="I112" s="33">
        <v>0.13</v>
      </c>
      <c r="J112" s="33">
        <v>66.099999999999994</v>
      </c>
      <c r="K112" s="22" t="s">
        <v>135</v>
      </c>
    </row>
    <row r="113" spans="1:11" x14ac:dyDescent="0.3">
      <c r="A113" s="46"/>
      <c r="B113" s="46"/>
      <c r="C113" s="49"/>
      <c r="D113" s="22" t="s">
        <v>32</v>
      </c>
      <c r="E113" s="21" t="s">
        <v>120</v>
      </c>
      <c r="F113" s="22">
        <v>200</v>
      </c>
      <c r="G113" s="33">
        <v>4.08</v>
      </c>
      <c r="H113" s="33">
        <v>3.54</v>
      </c>
      <c r="I113" s="33">
        <v>17.579999999999998</v>
      </c>
      <c r="J113" s="33">
        <v>118.5</v>
      </c>
      <c r="K113" s="22" t="s">
        <v>162</v>
      </c>
    </row>
    <row r="114" spans="1:11" x14ac:dyDescent="0.3">
      <c r="A114" s="47"/>
      <c r="B114" s="47"/>
      <c r="C114" s="50"/>
      <c r="D114" s="22"/>
      <c r="E114" s="22" t="s">
        <v>39</v>
      </c>
      <c r="F114" s="22"/>
      <c r="G114" s="22">
        <f t="shared" ref="G114:J114" si="18">SUM(G110:G113)</f>
        <v>16.196000000000002</v>
      </c>
      <c r="H114" s="22">
        <f t="shared" si="18"/>
        <v>18.785</v>
      </c>
      <c r="I114" s="22">
        <f t="shared" si="18"/>
        <v>56.49</v>
      </c>
      <c r="J114" s="22">
        <f t="shared" si="18"/>
        <v>466.94400000000007</v>
      </c>
      <c r="K114" s="22"/>
    </row>
    <row r="115" spans="1:11" ht="20.399999999999999" x14ac:dyDescent="0.3">
      <c r="A115" s="45">
        <v>2</v>
      </c>
      <c r="B115" s="45">
        <v>2</v>
      </c>
      <c r="C115" s="48" t="s">
        <v>40</v>
      </c>
      <c r="D115" s="22" t="s">
        <v>30</v>
      </c>
      <c r="E115" s="21" t="s">
        <v>163</v>
      </c>
      <c r="F115" s="22">
        <v>60</v>
      </c>
      <c r="G115" s="22">
        <v>0.9</v>
      </c>
      <c r="H115" s="22">
        <v>3.06</v>
      </c>
      <c r="I115" s="22">
        <v>4.74</v>
      </c>
      <c r="J115" s="22">
        <v>50.1</v>
      </c>
      <c r="K115" s="22" t="s">
        <v>164</v>
      </c>
    </row>
    <row r="116" spans="1:11" x14ac:dyDescent="0.3">
      <c r="A116" s="46"/>
      <c r="B116" s="46"/>
      <c r="C116" s="49"/>
      <c r="D116" s="22" t="s">
        <v>30</v>
      </c>
      <c r="E116" s="21" t="s">
        <v>139</v>
      </c>
      <c r="F116" s="22">
        <v>60</v>
      </c>
      <c r="G116" s="22">
        <v>0.84599999999999997</v>
      </c>
      <c r="H116" s="22">
        <v>3.048</v>
      </c>
      <c r="I116" s="22">
        <v>5.411999999999999</v>
      </c>
      <c r="J116" s="22">
        <v>52.463999999999999</v>
      </c>
      <c r="K116" s="22" t="s">
        <v>140</v>
      </c>
    </row>
    <row r="117" spans="1:11" x14ac:dyDescent="0.3">
      <c r="A117" s="46"/>
      <c r="B117" s="46"/>
      <c r="C117" s="49"/>
      <c r="D117" s="22"/>
      <c r="E117" s="24" t="s">
        <v>165</v>
      </c>
      <c r="F117" s="25">
        <v>60</v>
      </c>
      <c r="G117" s="30">
        <v>0.87300000000000011</v>
      </c>
      <c r="H117" s="30">
        <v>3.0539999999999998</v>
      </c>
      <c r="I117" s="30">
        <v>5.0760000000000005</v>
      </c>
      <c r="J117" s="30">
        <v>51.281999999999996</v>
      </c>
      <c r="K117" s="22"/>
    </row>
    <row r="118" spans="1:11" x14ac:dyDescent="0.3">
      <c r="A118" s="46"/>
      <c r="B118" s="46"/>
      <c r="C118" s="49"/>
      <c r="D118" s="22" t="s">
        <v>46</v>
      </c>
      <c r="E118" s="21" t="s">
        <v>166</v>
      </c>
      <c r="F118" s="22">
        <v>200</v>
      </c>
      <c r="G118" s="22">
        <v>1.4</v>
      </c>
      <c r="H118" s="22">
        <v>5.6</v>
      </c>
      <c r="I118" s="22">
        <v>12.4</v>
      </c>
      <c r="J118" s="22">
        <v>105.6</v>
      </c>
      <c r="K118" s="22" t="s">
        <v>167</v>
      </c>
    </row>
    <row r="119" spans="1:11" x14ac:dyDescent="0.3">
      <c r="A119" s="46"/>
      <c r="B119" s="46"/>
      <c r="C119" s="49"/>
      <c r="D119" s="22" t="s">
        <v>49</v>
      </c>
      <c r="E119" s="21" t="s">
        <v>168</v>
      </c>
      <c r="F119" s="22">
        <v>90</v>
      </c>
      <c r="G119" s="22">
        <v>11.52</v>
      </c>
      <c r="H119" s="22">
        <v>9.9</v>
      </c>
      <c r="I119" s="22">
        <v>10.44</v>
      </c>
      <c r="J119" s="22">
        <v>127.52999999999999</v>
      </c>
      <c r="K119" s="22" t="s">
        <v>169</v>
      </c>
    </row>
    <row r="120" spans="1:11" x14ac:dyDescent="0.3">
      <c r="A120" s="46"/>
      <c r="B120" s="46"/>
      <c r="C120" s="49"/>
      <c r="D120" s="22" t="s">
        <v>52</v>
      </c>
      <c r="E120" s="21" t="s">
        <v>170</v>
      </c>
      <c r="F120" s="22">
        <v>150</v>
      </c>
      <c r="G120" s="22">
        <v>4.455000000000001</v>
      </c>
      <c r="H120" s="22">
        <v>4.05</v>
      </c>
      <c r="I120" s="22">
        <v>38.520000000000003</v>
      </c>
      <c r="J120" s="22">
        <v>208.35</v>
      </c>
      <c r="K120" s="22" t="s">
        <v>54</v>
      </c>
    </row>
    <row r="121" spans="1:11" x14ac:dyDescent="0.3">
      <c r="A121" s="46"/>
      <c r="B121" s="46"/>
      <c r="C121" s="49"/>
      <c r="D121" s="27" t="s">
        <v>55</v>
      </c>
      <c r="E121" s="21" t="s">
        <v>90</v>
      </c>
      <c r="F121" s="22">
        <v>200</v>
      </c>
      <c r="G121" s="22">
        <v>0.16</v>
      </c>
      <c r="H121" s="22">
        <v>0.16</v>
      </c>
      <c r="I121" s="22">
        <v>19.88</v>
      </c>
      <c r="J121" s="22">
        <v>81.599999999999994</v>
      </c>
      <c r="K121" s="27" t="s">
        <v>91</v>
      </c>
    </row>
    <row r="122" spans="1:11" x14ac:dyDescent="0.3">
      <c r="A122" s="46"/>
      <c r="B122" s="46"/>
      <c r="C122" s="49"/>
      <c r="D122" s="27" t="s">
        <v>37</v>
      </c>
      <c r="E122" s="21" t="s">
        <v>38</v>
      </c>
      <c r="F122" s="22">
        <v>150</v>
      </c>
      <c r="G122" s="22">
        <v>1.3999999999999997</v>
      </c>
      <c r="H122" s="22">
        <v>0.20000000000000004</v>
      </c>
      <c r="I122" s="22">
        <v>14.3</v>
      </c>
      <c r="J122" s="22">
        <v>64.599999999999994</v>
      </c>
      <c r="K122" s="27"/>
    </row>
    <row r="123" spans="1:11" x14ac:dyDescent="0.3">
      <c r="A123" s="46"/>
      <c r="B123" s="46"/>
      <c r="C123" s="49"/>
      <c r="D123" s="22" t="s">
        <v>58</v>
      </c>
      <c r="E123" s="21" t="s">
        <v>59</v>
      </c>
      <c r="F123" s="22">
        <v>30</v>
      </c>
      <c r="G123" s="22">
        <v>2.2999999999999998</v>
      </c>
      <c r="H123" s="22">
        <v>0.20000000000000004</v>
      </c>
      <c r="I123" s="22">
        <v>14.8</v>
      </c>
      <c r="J123" s="22">
        <v>70.2</v>
      </c>
      <c r="K123" s="22" t="s">
        <v>60</v>
      </c>
    </row>
    <row r="124" spans="1:11" x14ac:dyDescent="0.3">
      <c r="A124" s="46"/>
      <c r="B124" s="46"/>
      <c r="C124" s="49"/>
      <c r="D124" s="22" t="s">
        <v>61</v>
      </c>
      <c r="E124" s="21" t="s">
        <v>62</v>
      </c>
      <c r="F124" s="22">
        <v>40</v>
      </c>
      <c r="G124" s="22">
        <v>2.6</v>
      </c>
      <c r="H124" s="22">
        <v>0.5</v>
      </c>
      <c r="I124" s="22">
        <v>15.8</v>
      </c>
      <c r="J124" s="22">
        <v>78.099999999999994</v>
      </c>
      <c r="K124" s="22" t="s">
        <v>63</v>
      </c>
    </row>
    <row r="125" spans="1:11" x14ac:dyDescent="0.3">
      <c r="A125" s="47"/>
      <c r="B125" s="47"/>
      <c r="C125" s="50"/>
      <c r="D125" s="22"/>
      <c r="E125" s="22" t="s">
        <v>39</v>
      </c>
      <c r="F125" s="22"/>
      <c r="G125" s="22">
        <f>G117+G118+G119+G120+G121+G122+G123+G124</f>
        <v>24.708000000000002</v>
      </c>
      <c r="H125" s="22">
        <f t="shared" ref="H125:J125" si="19">H117+H118+H119+H120+H121+H122+H123+H124</f>
        <v>23.664000000000001</v>
      </c>
      <c r="I125" s="22">
        <f t="shared" si="19"/>
        <v>131.21600000000001</v>
      </c>
      <c r="J125" s="22">
        <f t="shared" si="19"/>
        <v>787.26200000000006</v>
      </c>
      <c r="K125" s="22"/>
    </row>
    <row r="126" spans="1:11" x14ac:dyDescent="0.3">
      <c r="A126" s="8">
        <v>2</v>
      </c>
      <c r="B126" s="8">
        <v>2</v>
      </c>
      <c r="C126" s="42" t="s">
        <v>171</v>
      </c>
      <c r="D126" s="43"/>
      <c r="E126" s="44"/>
      <c r="F126" s="19">
        <f>F114+F125</f>
        <v>0</v>
      </c>
      <c r="G126" s="19">
        <f t="shared" ref="G126:J126" si="20">G114+G125</f>
        <v>40.904000000000003</v>
      </c>
      <c r="H126" s="19">
        <f t="shared" si="20"/>
        <v>42.448999999999998</v>
      </c>
      <c r="I126" s="19">
        <f t="shared" si="20"/>
        <v>187.70600000000002</v>
      </c>
      <c r="J126" s="19">
        <f t="shared" si="20"/>
        <v>1254.2060000000001</v>
      </c>
      <c r="K126" s="19"/>
    </row>
    <row r="127" spans="1:11" ht="20.399999999999999" x14ac:dyDescent="0.3">
      <c r="A127" s="45">
        <v>2</v>
      </c>
      <c r="B127" s="45">
        <v>3</v>
      </c>
      <c r="C127" s="48" t="s">
        <v>26</v>
      </c>
      <c r="D127" s="22" t="s">
        <v>27</v>
      </c>
      <c r="E127" s="21" t="s">
        <v>172</v>
      </c>
      <c r="F127" s="22" t="s">
        <v>173</v>
      </c>
      <c r="G127" s="23">
        <v>6.1316129032258075</v>
      </c>
      <c r="H127" s="23">
        <v>6.6322580645161278</v>
      </c>
      <c r="I127" s="23">
        <v>30.714838709677423</v>
      </c>
      <c r="J127" s="23">
        <v>207.07612903225811</v>
      </c>
      <c r="K127" s="22" t="s">
        <v>174</v>
      </c>
    </row>
    <row r="128" spans="1:11" x14ac:dyDescent="0.3">
      <c r="A128" s="46"/>
      <c r="B128" s="46"/>
      <c r="C128" s="49"/>
      <c r="D128" s="22" t="s">
        <v>74</v>
      </c>
      <c r="E128" s="21" t="s">
        <v>175</v>
      </c>
      <c r="F128" s="22">
        <v>30</v>
      </c>
      <c r="G128" s="23">
        <v>5.88</v>
      </c>
      <c r="H128" s="23">
        <v>9.24</v>
      </c>
      <c r="I128" s="23">
        <v>0</v>
      </c>
      <c r="J128" s="23">
        <v>106.68</v>
      </c>
      <c r="K128" s="22" t="s">
        <v>176</v>
      </c>
    </row>
    <row r="129" spans="1:11" x14ac:dyDescent="0.3">
      <c r="A129" s="46"/>
      <c r="B129" s="46"/>
      <c r="C129" s="49"/>
      <c r="D129" s="22" t="s">
        <v>74</v>
      </c>
      <c r="E129" s="21" t="s">
        <v>118</v>
      </c>
      <c r="F129" s="22">
        <v>20</v>
      </c>
      <c r="G129" s="23">
        <v>4.6399999999999997</v>
      </c>
      <c r="H129" s="23">
        <v>5.9</v>
      </c>
      <c r="I129" s="23">
        <v>0</v>
      </c>
      <c r="J129" s="23">
        <v>71.66</v>
      </c>
      <c r="K129" s="22" t="s">
        <v>119</v>
      </c>
    </row>
    <row r="130" spans="1:11" x14ac:dyDescent="0.3">
      <c r="A130" s="46"/>
      <c r="B130" s="46"/>
      <c r="C130" s="49"/>
      <c r="D130" s="22"/>
      <c r="E130" s="24" t="s">
        <v>73</v>
      </c>
      <c r="F130" s="25"/>
      <c r="G130" s="26">
        <v>5.26</v>
      </c>
      <c r="H130" s="26">
        <v>7.57</v>
      </c>
      <c r="I130" s="26">
        <v>0</v>
      </c>
      <c r="J130" s="26">
        <v>89.17</v>
      </c>
      <c r="K130" s="22"/>
    </row>
    <row r="131" spans="1:11" x14ac:dyDescent="0.3">
      <c r="A131" s="46"/>
      <c r="B131" s="46"/>
      <c r="C131" s="49"/>
      <c r="D131" s="22" t="s">
        <v>37</v>
      </c>
      <c r="E131" s="21" t="s">
        <v>38</v>
      </c>
      <c r="F131" s="22">
        <v>150</v>
      </c>
      <c r="G131" s="23">
        <v>1.3999999999999997</v>
      </c>
      <c r="H131" s="23">
        <v>0.20000000000000004</v>
      </c>
      <c r="I131" s="23">
        <v>14.3</v>
      </c>
      <c r="J131" s="23">
        <v>64.599999999999994</v>
      </c>
      <c r="K131" s="22"/>
    </row>
    <row r="132" spans="1:11" x14ac:dyDescent="0.3">
      <c r="A132" s="46"/>
      <c r="B132" s="46"/>
      <c r="C132" s="49"/>
      <c r="D132" s="22" t="s">
        <v>58</v>
      </c>
      <c r="E132" s="21" t="s">
        <v>77</v>
      </c>
      <c r="F132" s="22">
        <v>30</v>
      </c>
      <c r="G132" s="23">
        <v>2.4</v>
      </c>
      <c r="H132" s="23">
        <v>7.4999999999999997E-2</v>
      </c>
      <c r="I132" s="23">
        <v>15.9</v>
      </c>
      <c r="J132" s="23">
        <v>73.875</v>
      </c>
      <c r="K132" s="22" t="s">
        <v>117</v>
      </c>
    </row>
    <row r="133" spans="1:11" x14ac:dyDescent="0.3">
      <c r="A133" s="46"/>
      <c r="B133" s="46"/>
      <c r="C133" s="49"/>
      <c r="D133" s="22" t="s">
        <v>32</v>
      </c>
      <c r="E133" s="21" t="s">
        <v>33</v>
      </c>
      <c r="F133" s="22" t="s">
        <v>78</v>
      </c>
      <c r="G133" s="23">
        <v>0.08</v>
      </c>
      <c r="H133" s="23">
        <v>0.02</v>
      </c>
      <c r="I133" s="23">
        <v>15</v>
      </c>
      <c r="J133" s="23">
        <v>60.5</v>
      </c>
      <c r="K133" s="22" t="s">
        <v>35</v>
      </c>
    </row>
    <row r="134" spans="1:11" x14ac:dyDescent="0.3">
      <c r="A134" s="47"/>
      <c r="B134" s="47"/>
      <c r="C134" s="50"/>
      <c r="D134" s="22"/>
      <c r="E134" s="22" t="s">
        <v>39</v>
      </c>
      <c r="F134" s="22"/>
      <c r="G134" s="22">
        <f>G127+G130+G131+G132+G133</f>
        <v>15.271612903225808</v>
      </c>
      <c r="H134" s="22">
        <f t="shared" ref="H134:J134" si="21">H127+H130+H131+H132+H133</f>
        <v>14.497258064516126</v>
      </c>
      <c r="I134" s="22">
        <f t="shared" si="21"/>
        <v>75.914838709677412</v>
      </c>
      <c r="J134" s="22">
        <f t="shared" si="21"/>
        <v>495.22112903225809</v>
      </c>
      <c r="K134" s="22"/>
    </row>
    <row r="135" spans="1:11" x14ac:dyDescent="0.3">
      <c r="A135" s="45">
        <v>2</v>
      </c>
      <c r="B135" s="45">
        <v>3</v>
      </c>
      <c r="C135" s="48" t="s">
        <v>40</v>
      </c>
      <c r="D135" s="22" t="s">
        <v>30</v>
      </c>
      <c r="E135" s="21" t="s">
        <v>177</v>
      </c>
      <c r="F135" s="22">
        <v>60</v>
      </c>
      <c r="G135" s="22">
        <v>2.1779999999999999</v>
      </c>
      <c r="H135" s="22">
        <v>6.0539999999999994</v>
      </c>
      <c r="I135" s="22">
        <v>2.226</v>
      </c>
      <c r="J135" s="22">
        <v>72.102000000000004</v>
      </c>
      <c r="K135" s="22" t="s">
        <v>178</v>
      </c>
    </row>
    <row r="136" spans="1:11" ht="20.399999999999999" x14ac:dyDescent="0.3">
      <c r="A136" s="46"/>
      <c r="B136" s="46"/>
      <c r="C136" s="49"/>
      <c r="D136" s="34" t="s">
        <v>30</v>
      </c>
      <c r="E136" s="21" t="s">
        <v>179</v>
      </c>
      <c r="F136" s="22">
        <v>60</v>
      </c>
      <c r="G136" s="22">
        <v>0.51600000000000001</v>
      </c>
      <c r="H136" s="22">
        <v>3.0660000000000003</v>
      </c>
      <c r="I136" s="22">
        <v>1.5659999999999998</v>
      </c>
      <c r="J136" s="22">
        <v>35.921999999999997</v>
      </c>
      <c r="K136" s="34" t="s">
        <v>180</v>
      </c>
    </row>
    <row r="137" spans="1:11" x14ac:dyDescent="0.3">
      <c r="A137" s="46"/>
      <c r="B137" s="46"/>
      <c r="C137" s="49"/>
      <c r="D137" s="34"/>
      <c r="E137" s="24" t="s">
        <v>73</v>
      </c>
      <c r="F137" s="25"/>
      <c r="G137" s="30">
        <v>1.3470000000000002</v>
      </c>
      <c r="H137" s="30">
        <v>4.5599999999999996</v>
      </c>
      <c r="I137" s="30">
        <v>1.8960000000000001</v>
      </c>
      <c r="J137" s="30">
        <v>54.012</v>
      </c>
      <c r="K137" s="34"/>
    </row>
    <row r="138" spans="1:11" x14ac:dyDescent="0.3">
      <c r="A138" s="46"/>
      <c r="B138" s="46"/>
      <c r="C138" s="49"/>
      <c r="D138" s="34" t="s">
        <v>46</v>
      </c>
      <c r="E138" s="21" t="s">
        <v>181</v>
      </c>
      <c r="F138" s="22" t="s">
        <v>125</v>
      </c>
      <c r="G138" s="22">
        <v>2.3100000000000005</v>
      </c>
      <c r="H138" s="22">
        <v>2.3100000000000005</v>
      </c>
      <c r="I138" s="22">
        <v>14.7</v>
      </c>
      <c r="J138" s="22">
        <v>88.83</v>
      </c>
      <c r="K138" s="34" t="s">
        <v>182</v>
      </c>
    </row>
    <row r="139" spans="1:11" x14ac:dyDescent="0.3">
      <c r="A139" s="46"/>
      <c r="B139" s="46"/>
      <c r="C139" s="49"/>
      <c r="D139" s="34" t="s">
        <v>49</v>
      </c>
      <c r="E139" s="21" t="s">
        <v>183</v>
      </c>
      <c r="F139" s="22">
        <v>80</v>
      </c>
      <c r="G139" s="22">
        <v>13.44</v>
      </c>
      <c r="H139" s="22">
        <v>11.36</v>
      </c>
      <c r="I139" s="22">
        <v>3.84</v>
      </c>
      <c r="J139" s="22">
        <v>171.36</v>
      </c>
      <c r="K139" s="34" t="s">
        <v>184</v>
      </c>
    </row>
    <row r="140" spans="1:11" ht="20.399999999999999" x14ac:dyDescent="0.3">
      <c r="A140" s="46"/>
      <c r="B140" s="46"/>
      <c r="C140" s="49"/>
      <c r="D140" s="34" t="s">
        <v>52</v>
      </c>
      <c r="E140" s="21" t="s">
        <v>185</v>
      </c>
      <c r="F140" s="22" t="s">
        <v>186</v>
      </c>
      <c r="G140" s="22">
        <v>3.6399999999999992</v>
      </c>
      <c r="H140" s="22">
        <v>7.6449999999999996</v>
      </c>
      <c r="I140" s="22">
        <v>31.535</v>
      </c>
      <c r="J140" s="22">
        <v>209.50500000000002</v>
      </c>
      <c r="K140" s="34" t="s">
        <v>187</v>
      </c>
    </row>
    <row r="141" spans="1:11" x14ac:dyDescent="0.3">
      <c r="A141" s="46"/>
      <c r="B141" s="46"/>
      <c r="C141" s="49"/>
      <c r="D141" s="34" t="s">
        <v>52</v>
      </c>
      <c r="E141" s="21" t="s">
        <v>188</v>
      </c>
      <c r="F141" s="22">
        <v>150</v>
      </c>
      <c r="G141" s="22">
        <v>3.96</v>
      </c>
      <c r="H141" s="22">
        <v>6.57</v>
      </c>
      <c r="I141" s="22">
        <v>29.475000000000001</v>
      </c>
      <c r="J141" s="22">
        <v>192.85499999999999</v>
      </c>
      <c r="K141" s="34" t="s">
        <v>189</v>
      </c>
    </row>
    <row r="142" spans="1:11" x14ac:dyDescent="0.3">
      <c r="A142" s="46"/>
      <c r="B142" s="46"/>
      <c r="C142" s="49"/>
      <c r="D142" s="34"/>
      <c r="E142" s="24" t="s">
        <v>73</v>
      </c>
      <c r="F142" s="25"/>
      <c r="G142" s="30">
        <v>3.8</v>
      </c>
      <c r="H142" s="30">
        <v>7.1074999999999999</v>
      </c>
      <c r="I142" s="30">
        <v>30.505000000000003</v>
      </c>
      <c r="J142" s="30">
        <v>201.18</v>
      </c>
      <c r="K142" s="34"/>
    </row>
    <row r="143" spans="1:11" x14ac:dyDescent="0.3">
      <c r="A143" s="46"/>
      <c r="B143" s="46"/>
      <c r="C143" s="49"/>
      <c r="D143" s="34" t="s">
        <v>55</v>
      </c>
      <c r="E143" s="21" t="s">
        <v>56</v>
      </c>
      <c r="F143" s="22">
        <v>200</v>
      </c>
      <c r="G143" s="22">
        <v>0.28000000000000003</v>
      </c>
      <c r="H143" s="22">
        <v>0.1</v>
      </c>
      <c r="I143" s="22">
        <v>28.88</v>
      </c>
      <c r="J143" s="22">
        <v>117.54</v>
      </c>
      <c r="K143" s="34" t="s">
        <v>57</v>
      </c>
    </row>
    <row r="144" spans="1:11" x14ac:dyDescent="0.3">
      <c r="A144" s="46"/>
      <c r="B144" s="46"/>
      <c r="C144" s="49"/>
      <c r="D144" s="22" t="s">
        <v>58</v>
      </c>
      <c r="E144" s="21" t="s">
        <v>59</v>
      </c>
      <c r="F144" s="22">
        <v>30</v>
      </c>
      <c r="G144" s="22">
        <v>2.2999999999999998</v>
      </c>
      <c r="H144" s="22">
        <v>0.20000000000000004</v>
      </c>
      <c r="I144" s="22">
        <v>14.8</v>
      </c>
      <c r="J144" s="22">
        <v>70.2</v>
      </c>
      <c r="K144" s="34" t="s">
        <v>60</v>
      </c>
    </row>
    <row r="145" spans="1:11" x14ac:dyDescent="0.3">
      <c r="A145" s="46"/>
      <c r="B145" s="46"/>
      <c r="C145" s="49"/>
      <c r="D145" s="22" t="s">
        <v>61</v>
      </c>
      <c r="E145" s="21" t="s">
        <v>62</v>
      </c>
      <c r="F145" s="22">
        <v>40</v>
      </c>
      <c r="G145" s="22">
        <v>2.6</v>
      </c>
      <c r="H145" s="22">
        <v>0.5</v>
      </c>
      <c r="I145" s="22">
        <v>15.8</v>
      </c>
      <c r="J145" s="22">
        <v>78.099999999999994</v>
      </c>
      <c r="K145" s="34" t="s">
        <v>63</v>
      </c>
    </row>
    <row r="146" spans="1:11" x14ac:dyDescent="0.3">
      <c r="A146" s="47"/>
      <c r="B146" s="47"/>
      <c r="C146" s="50"/>
      <c r="D146" s="34"/>
      <c r="E146" s="22" t="s">
        <v>39</v>
      </c>
      <c r="F146" s="22"/>
      <c r="G146" s="22">
        <f>G137+G138+G139+G142+G143+G144+G145</f>
        <v>26.077000000000005</v>
      </c>
      <c r="H146" s="22">
        <f t="shared" ref="H146:J146" si="22">H137+H138+H139+H142+H143+H144+H145</f>
        <v>26.137499999999999</v>
      </c>
      <c r="I146" s="22">
        <f t="shared" si="22"/>
        <v>110.42099999999999</v>
      </c>
      <c r="J146" s="22">
        <f t="shared" si="22"/>
        <v>781.22200000000009</v>
      </c>
      <c r="K146" s="34"/>
    </row>
    <row r="147" spans="1:11" x14ac:dyDescent="0.3">
      <c r="A147" s="8">
        <v>2</v>
      </c>
      <c r="B147" s="8">
        <v>3</v>
      </c>
      <c r="C147" s="42" t="s">
        <v>190</v>
      </c>
      <c r="D147" s="43"/>
      <c r="E147" s="44"/>
      <c r="F147" s="19"/>
      <c r="G147" s="19">
        <f>G134+G146</f>
        <v>41.348612903225813</v>
      </c>
      <c r="H147" s="19">
        <f t="shared" ref="H147:J147" si="23">H134+H146</f>
        <v>40.634758064516127</v>
      </c>
      <c r="I147" s="19">
        <f t="shared" si="23"/>
        <v>186.3358387096774</v>
      </c>
      <c r="J147" s="19">
        <f t="shared" si="23"/>
        <v>1276.4431290322582</v>
      </c>
      <c r="K147" s="19"/>
    </row>
    <row r="148" spans="1:11" x14ac:dyDescent="0.3">
      <c r="A148" s="45">
        <v>2</v>
      </c>
      <c r="B148" s="45">
        <v>4</v>
      </c>
      <c r="C148" s="48" t="s">
        <v>26</v>
      </c>
      <c r="D148" s="22" t="s">
        <v>27</v>
      </c>
      <c r="E148" s="21" t="s">
        <v>191</v>
      </c>
      <c r="F148" s="22">
        <v>150</v>
      </c>
      <c r="G148" s="23">
        <v>11.17</v>
      </c>
      <c r="H148" s="23">
        <v>12.4</v>
      </c>
      <c r="I148" s="23">
        <v>2.0099999999999998</v>
      </c>
      <c r="J148" s="23">
        <v>164.32</v>
      </c>
      <c r="K148" s="22" t="s">
        <v>192</v>
      </c>
    </row>
    <row r="149" spans="1:11" x14ac:dyDescent="0.3">
      <c r="A149" s="46"/>
      <c r="B149" s="46"/>
      <c r="C149" s="49"/>
      <c r="D149" s="22" t="s">
        <v>30</v>
      </c>
      <c r="E149" s="21" t="s">
        <v>41</v>
      </c>
      <c r="F149" s="22">
        <v>60</v>
      </c>
      <c r="G149" s="23">
        <v>0.84</v>
      </c>
      <c r="H149" s="23">
        <v>0.105</v>
      </c>
      <c r="I149" s="23">
        <v>2.625</v>
      </c>
      <c r="J149" s="23">
        <v>14.805000000000001</v>
      </c>
      <c r="K149" s="22" t="s">
        <v>42</v>
      </c>
    </row>
    <row r="150" spans="1:11" ht="20.399999999999999" x14ac:dyDescent="0.3">
      <c r="A150" s="46"/>
      <c r="B150" s="46"/>
      <c r="C150" s="49"/>
      <c r="D150" s="22" t="s">
        <v>27</v>
      </c>
      <c r="E150" s="21" t="s">
        <v>193</v>
      </c>
      <c r="F150" s="22" t="s">
        <v>194</v>
      </c>
      <c r="G150" s="23">
        <v>5.72</v>
      </c>
      <c r="H150" s="23">
        <v>6.99</v>
      </c>
      <c r="I150" s="23">
        <v>21.11</v>
      </c>
      <c r="J150" s="23">
        <v>170.23</v>
      </c>
      <c r="K150" s="22" t="s">
        <v>195</v>
      </c>
    </row>
    <row r="151" spans="1:11" x14ac:dyDescent="0.3">
      <c r="A151" s="46"/>
      <c r="B151" s="46"/>
      <c r="C151" s="49"/>
      <c r="D151" s="22"/>
      <c r="E151" s="21" t="s">
        <v>73</v>
      </c>
      <c r="F151" s="22"/>
      <c r="G151" s="23">
        <v>5.94</v>
      </c>
      <c r="H151" s="23">
        <v>6.7808333333333337</v>
      </c>
      <c r="I151" s="23">
        <v>8.7441666666666666</v>
      </c>
      <c r="J151" s="23">
        <v>119.76416666666667</v>
      </c>
      <c r="K151" s="22"/>
    </row>
    <row r="152" spans="1:11" x14ac:dyDescent="0.3">
      <c r="A152" s="46"/>
      <c r="B152" s="46"/>
      <c r="C152" s="49"/>
      <c r="D152" s="22" t="s">
        <v>76</v>
      </c>
      <c r="E152" s="21" t="s">
        <v>59</v>
      </c>
      <c r="F152" s="22">
        <v>30</v>
      </c>
      <c r="G152" s="23">
        <v>2.2999999999999998</v>
      </c>
      <c r="H152" s="23">
        <v>0.20000000000000004</v>
      </c>
      <c r="I152" s="23">
        <v>14.8</v>
      </c>
      <c r="J152" s="23">
        <v>70.2</v>
      </c>
      <c r="K152" s="22" t="s">
        <v>60</v>
      </c>
    </row>
    <row r="153" spans="1:11" x14ac:dyDescent="0.3">
      <c r="A153" s="46"/>
      <c r="B153" s="46"/>
      <c r="C153" s="49"/>
      <c r="D153" s="22" t="s">
        <v>196</v>
      </c>
      <c r="E153" s="21" t="s">
        <v>197</v>
      </c>
      <c r="F153" s="22">
        <v>120</v>
      </c>
      <c r="G153" s="23">
        <v>6.6</v>
      </c>
      <c r="H153" s="23">
        <v>6.36</v>
      </c>
      <c r="I153" s="23">
        <v>36</v>
      </c>
      <c r="J153" s="23">
        <v>227.64</v>
      </c>
      <c r="K153" s="22" t="s">
        <v>69</v>
      </c>
    </row>
    <row r="154" spans="1:11" x14ac:dyDescent="0.3">
      <c r="A154" s="46"/>
      <c r="B154" s="46"/>
      <c r="C154" s="49"/>
      <c r="D154" s="22"/>
      <c r="E154" s="21" t="s">
        <v>138</v>
      </c>
      <c r="F154" s="22">
        <v>200</v>
      </c>
      <c r="G154" s="23">
        <v>5.8</v>
      </c>
      <c r="H154" s="23">
        <v>6.4</v>
      </c>
      <c r="I154" s="23">
        <v>9.4</v>
      </c>
      <c r="J154" s="23">
        <v>118.4</v>
      </c>
      <c r="K154" s="22"/>
    </row>
    <row r="155" spans="1:11" x14ac:dyDescent="0.3">
      <c r="A155" s="46"/>
      <c r="B155" s="46"/>
      <c r="C155" s="49"/>
      <c r="D155" s="22" t="s">
        <v>32</v>
      </c>
      <c r="E155" s="21" t="s">
        <v>98</v>
      </c>
      <c r="F155" s="22" t="s">
        <v>198</v>
      </c>
      <c r="G155" s="23">
        <v>0.14000000000000001</v>
      </c>
      <c r="H155" s="23">
        <v>0.02</v>
      </c>
      <c r="I155" s="23">
        <v>15.2</v>
      </c>
      <c r="J155" s="23">
        <v>61.54</v>
      </c>
      <c r="K155" s="22" t="s">
        <v>100</v>
      </c>
    </row>
    <row r="156" spans="1:11" x14ac:dyDescent="0.3">
      <c r="A156" s="47"/>
      <c r="B156" s="47"/>
      <c r="C156" s="50"/>
      <c r="D156" s="22"/>
      <c r="E156" s="22" t="s">
        <v>39</v>
      </c>
      <c r="F156" s="22"/>
      <c r="G156" s="22">
        <f>G151+G152+G153+G154+G155</f>
        <v>20.78</v>
      </c>
      <c r="H156" s="22">
        <f t="shared" ref="H156:J156" si="24">H151+H152+H153+H154+H155</f>
        <v>19.760833333333334</v>
      </c>
      <c r="I156" s="22">
        <f t="shared" si="24"/>
        <v>84.144166666666678</v>
      </c>
      <c r="J156" s="22">
        <f t="shared" si="24"/>
        <v>597.54416666666657</v>
      </c>
      <c r="K156" s="22"/>
    </row>
    <row r="157" spans="1:11" x14ac:dyDescent="0.3">
      <c r="A157" s="45">
        <v>2</v>
      </c>
      <c r="B157" s="45">
        <v>4</v>
      </c>
      <c r="C157" s="48" t="s">
        <v>40</v>
      </c>
      <c r="D157" s="22" t="s">
        <v>30</v>
      </c>
      <c r="E157" s="21" t="s">
        <v>199</v>
      </c>
      <c r="F157" s="22">
        <v>60</v>
      </c>
      <c r="G157" s="22">
        <v>0.84</v>
      </c>
      <c r="H157" s="22">
        <v>3.6</v>
      </c>
      <c r="I157" s="22">
        <v>4.9800000000000004</v>
      </c>
      <c r="J157" s="22">
        <v>55.680000000000007</v>
      </c>
      <c r="K157" s="22" t="s">
        <v>200</v>
      </c>
    </row>
    <row r="158" spans="1:11" ht="20.399999999999999" x14ac:dyDescent="0.3">
      <c r="A158" s="46"/>
      <c r="B158" s="46"/>
      <c r="C158" s="49"/>
      <c r="D158" s="22" t="s">
        <v>46</v>
      </c>
      <c r="E158" s="21" t="s">
        <v>201</v>
      </c>
      <c r="F158" s="22" t="s">
        <v>202</v>
      </c>
      <c r="G158" s="22">
        <v>1.98</v>
      </c>
      <c r="H158" s="22">
        <v>2.4200000000000004</v>
      </c>
      <c r="I158" s="22">
        <v>13.64</v>
      </c>
      <c r="J158" s="22">
        <v>84.26</v>
      </c>
      <c r="K158" s="22" t="s">
        <v>203</v>
      </c>
    </row>
    <row r="159" spans="1:11" x14ac:dyDescent="0.3">
      <c r="A159" s="46"/>
      <c r="B159" s="46"/>
      <c r="C159" s="49"/>
      <c r="D159" s="22" t="s">
        <v>49</v>
      </c>
      <c r="E159" s="21" t="s">
        <v>204</v>
      </c>
      <c r="F159" s="22">
        <v>90</v>
      </c>
      <c r="G159" s="22">
        <v>8.2799999999999994</v>
      </c>
      <c r="H159" s="22">
        <v>12.96</v>
      </c>
      <c r="I159" s="22">
        <v>4.8600000000000003</v>
      </c>
      <c r="J159" s="22">
        <v>141.30000000000001</v>
      </c>
      <c r="K159" s="22" t="s">
        <v>205</v>
      </c>
    </row>
    <row r="160" spans="1:11" x14ac:dyDescent="0.3">
      <c r="A160" s="46"/>
      <c r="B160" s="46"/>
      <c r="C160" s="49"/>
      <c r="D160" s="22" t="s">
        <v>52</v>
      </c>
      <c r="E160" s="21" t="s">
        <v>206</v>
      </c>
      <c r="F160" s="22">
        <v>150</v>
      </c>
      <c r="G160" s="22">
        <v>5.52</v>
      </c>
      <c r="H160" s="22">
        <v>4.5149999999999997</v>
      </c>
      <c r="I160" s="22">
        <v>24.945</v>
      </c>
      <c r="J160" s="22">
        <v>156.495</v>
      </c>
      <c r="K160" s="22" t="s">
        <v>207</v>
      </c>
    </row>
    <row r="161" spans="1:11" x14ac:dyDescent="0.3">
      <c r="A161" s="46"/>
      <c r="B161" s="46"/>
      <c r="C161" s="49"/>
      <c r="D161" s="22" t="s">
        <v>37</v>
      </c>
      <c r="E161" s="21" t="s">
        <v>38</v>
      </c>
      <c r="F161" s="22">
        <v>150</v>
      </c>
      <c r="G161" s="22">
        <v>1.3999999999999997</v>
      </c>
      <c r="H161" s="22">
        <v>0.20000000000000004</v>
      </c>
      <c r="I161" s="22">
        <v>14.3</v>
      </c>
      <c r="J161" s="22">
        <v>70.5</v>
      </c>
      <c r="K161" s="22"/>
    </row>
    <row r="162" spans="1:11" x14ac:dyDescent="0.3">
      <c r="A162" s="46"/>
      <c r="B162" s="46"/>
      <c r="C162" s="49"/>
      <c r="D162" s="22" t="s">
        <v>55</v>
      </c>
      <c r="E162" s="21" t="s">
        <v>112</v>
      </c>
      <c r="F162" s="22">
        <v>200</v>
      </c>
      <c r="G162" s="22">
        <v>0.66</v>
      </c>
      <c r="H162" s="22">
        <v>0.1</v>
      </c>
      <c r="I162" s="22">
        <v>28.02</v>
      </c>
      <c r="J162" s="22">
        <v>109.48</v>
      </c>
      <c r="K162" s="22" t="s">
        <v>113</v>
      </c>
    </row>
    <row r="163" spans="1:11" x14ac:dyDescent="0.3">
      <c r="A163" s="46"/>
      <c r="B163" s="46"/>
      <c r="C163" s="49"/>
      <c r="D163" s="22" t="s">
        <v>58</v>
      </c>
      <c r="E163" s="21" t="s">
        <v>59</v>
      </c>
      <c r="F163" s="22">
        <v>30</v>
      </c>
      <c r="G163" s="22">
        <v>2.2999999999999998</v>
      </c>
      <c r="H163" s="22">
        <v>0.20000000000000004</v>
      </c>
      <c r="I163" s="22">
        <v>14.8</v>
      </c>
      <c r="J163" s="22">
        <v>70.2</v>
      </c>
      <c r="K163" s="22" t="s">
        <v>60</v>
      </c>
    </row>
    <row r="164" spans="1:11" x14ac:dyDescent="0.3">
      <c r="A164" s="46"/>
      <c r="B164" s="46"/>
      <c r="C164" s="49"/>
      <c r="D164" s="22" t="s">
        <v>61</v>
      </c>
      <c r="E164" s="21" t="s">
        <v>62</v>
      </c>
      <c r="F164" s="22">
        <v>40</v>
      </c>
      <c r="G164" s="22">
        <v>2.6</v>
      </c>
      <c r="H164" s="22">
        <v>0.5</v>
      </c>
      <c r="I164" s="22">
        <v>15.8</v>
      </c>
      <c r="J164" s="22">
        <v>78.099999999999994</v>
      </c>
      <c r="K164" s="22" t="s">
        <v>63</v>
      </c>
    </row>
    <row r="165" spans="1:11" x14ac:dyDescent="0.3">
      <c r="A165" s="47"/>
      <c r="B165" s="47"/>
      <c r="C165" s="50"/>
      <c r="D165" s="22"/>
      <c r="E165" s="22" t="s">
        <v>39</v>
      </c>
      <c r="F165" s="22"/>
      <c r="G165" s="22">
        <f>G157+G158+G159+G160+G161+G162+G163+G164</f>
        <v>23.58</v>
      </c>
      <c r="H165" s="22">
        <f t="shared" ref="H165:J165" si="25">H157+H158+H159+H160+H161+H162+H163+H164</f>
        <v>24.495000000000001</v>
      </c>
      <c r="I165" s="22">
        <f t="shared" si="25"/>
        <v>121.34499999999998</v>
      </c>
      <c r="J165" s="22">
        <f t="shared" si="25"/>
        <v>766.0150000000001</v>
      </c>
      <c r="K165" s="22"/>
    </row>
    <row r="166" spans="1:11" x14ac:dyDescent="0.3">
      <c r="A166" s="8">
        <v>2</v>
      </c>
      <c r="B166" s="8">
        <v>4</v>
      </c>
      <c r="C166" s="42" t="s">
        <v>208</v>
      </c>
      <c r="D166" s="43"/>
      <c r="E166" s="44"/>
      <c r="F166" s="19"/>
      <c r="G166" s="19">
        <f>G156+G165</f>
        <v>44.36</v>
      </c>
      <c r="H166" s="19">
        <f t="shared" ref="H166:J166" si="26">H156+H165</f>
        <v>44.255833333333335</v>
      </c>
      <c r="I166" s="19">
        <f t="shared" si="26"/>
        <v>205.48916666666668</v>
      </c>
      <c r="J166" s="19">
        <f t="shared" si="26"/>
        <v>1363.5591666666667</v>
      </c>
      <c r="K166" s="19"/>
    </row>
    <row r="167" spans="1:11" ht="20.399999999999999" x14ac:dyDescent="0.3">
      <c r="A167" s="45">
        <v>2</v>
      </c>
      <c r="B167" s="45">
        <v>5</v>
      </c>
      <c r="C167" s="48" t="s">
        <v>26</v>
      </c>
      <c r="D167" s="22" t="s">
        <v>27</v>
      </c>
      <c r="E167" s="21" t="s">
        <v>65</v>
      </c>
      <c r="F167" s="22" t="s">
        <v>66</v>
      </c>
      <c r="G167" s="35">
        <v>6.1379999999999999</v>
      </c>
      <c r="H167" s="35">
        <v>8.1840000000000011</v>
      </c>
      <c r="I167" s="35">
        <v>26.784000000000002</v>
      </c>
      <c r="J167" s="35">
        <v>205.34400000000002</v>
      </c>
      <c r="K167" s="22" t="s">
        <v>67</v>
      </c>
    </row>
    <row r="168" spans="1:11" x14ac:dyDescent="0.3">
      <c r="A168" s="46"/>
      <c r="B168" s="46"/>
      <c r="C168" s="49"/>
      <c r="D168" s="22" t="s">
        <v>58</v>
      </c>
      <c r="E168" s="21" t="s">
        <v>77</v>
      </c>
      <c r="F168" s="22">
        <v>40</v>
      </c>
      <c r="G168" s="35">
        <v>3.2</v>
      </c>
      <c r="H168" s="35">
        <v>0.1</v>
      </c>
      <c r="I168" s="35">
        <v>21.2</v>
      </c>
      <c r="J168" s="35">
        <v>98.5</v>
      </c>
      <c r="K168" s="22" t="s">
        <v>117</v>
      </c>
    </row>
    <row r="169" spans="1:11" x14ac:dyDescent="0.3">
      <c r="A169" s="46"/>
      <c r="B169" s="46"/>
      <c r="C169" s="49"/>
      <c r="D169" s="22" t="s">
        <v>74</v>
      </c>
      <c r="E169" s="21" t="s">
        <v>75</v>
      </c>
      <c r="F169" s="22">
        <v>10</v>
      </c>
      <c r="G169" s="35">
        <v>0.25</v>
      </c>
      <c r="H169" s="35">
        <v>5.3</v>
      </c>
      <c r="I169" s="35">
        <v>1.89</v>
      </c>
      <c r="J169" s="35">
        <v>56.26</v>
      </c>
      <c r="K169" s="22" t="s">
        <v>135</v>
      </c>
    </row>
    <row r="170" spans="1:11" x14ac:dyDescent="0.3">
      <c r="A170" s="46"/>
      <c r="B170" s="46"/>
      <c r="C170" s="49"/>
      <c r="D170" s="22" t="s">
        <v>37</v>
      </c>
      <c r="E170" s="21" t="s">
        <v>38</v>
      </c>
      <c r="F170" s="22">
        <v>150</v>
      </c>
      <c r="G170" s="35">
        <v>1.3999999999999997</v>
      </c>
      <c r="H170" s="35">
        <v>0.20000000000000004</v>
      </c>
      <c r="I170" s="35">
        <v>14.3</v>
      </c>
      <c r="J170" s="35">
        <v>64.599999999999994</v>
      </c>
      <c r="K170" s="22"/>
    </row>
    <row r="171" spans="1:11" x14ac:dyDescent="0.3">
      <c r="A171" s="46"/>
      <c r="B171" s="46"/>
      <c r="C171" s="49"/>
      <c r="D171" s="22" t="s">
        <v>32</v>
      </c>
      <c r="E171" s="21" t="s">
        <v>33</v>
      </c>
      <c r="F171" s="22" t="s">
        <v>78</v>
      </c>
      <c r="G171" s="35">
        <v>0.08</v>
      </c>
      <c r="H171" s="35">
        <v>0.02</v>
      </c>
      <c r="I171" s="35">
        <v>15</v>
      </c>
      <c r="J171" s="35">
        <v>60.5</v>
      </c>
      <c r="K171" s="22" t="s">
        <v>35</v>
      </c>
    </row>
    <row r="172" spans="1:11" x14ac:dyDescent="0.3">
      <c r="A172" s="47"/>
      <c r="B172" s="47"/>
      <c r="C172" s="50"/>
      <c r="D172" s="22"/>
      <c r="E172" s="22" t="s">
        <v>39</v>
      </c>
      <c r="F172" s="22"/>
      <c r="G172" s="22">
        <f>G167+G168+G169+G170+G171</f>
        <v>11.068000000000001</v>
      </c>
      <c r="H172" s="22">
        <f t="shared" ref="H172:J172" si="27">H167+H168+H169+H170+H171</f>
        <v>13.803999999999998</v>
      </c>
      <c r="I172" s="22">
        <f t="shared" si="27"/>
        <v>79.174000000000007</v>
      </c>
      <c r="J172" s="22">
        <f t="shared" si="27"/>
        <v>485.20400000000006</v>
      </c>
      <c r="K172" s="22"/>
    </row>
    <row r="173" spans="1:11" ht="20.399999999999999" x14ac:dyDescent="0.3">
      <c r="A173" s="45">
        <v>2</v>
      </c>
      <c r="B173" s="45">
        <v>5</v>
      </c>
      <c r="C173" s="48" t="s">
        <v>40</v>
      </c>
      <c r="D173" s="22" t="s">
        <v>30</v>
      </c>
      <c r="E173" s="21" t="s">
        <v>209</v>
      </c>
      <c r="F173" s="22">
        <v>60</v>
      </c>
      <c r="G173" s="22">
        <v>3.8640000000000003</v>
      </c>
      <c r="H173" s="22">
        <v>3.3539999999999996</v>
      </c>
      <c r="I173" s="22">
        <v>22.71</v>
      </c>
      <c r="J173" s="22">
        <v>136.482</v>
      </c>
      <c r="K173" s="22" t="s">
        <v>210</v>
      </c>
    </row>
    <row r="174" spans="1:11" ht="20.399999999999999" x14ac:dyDescent="0.3">
      <c r="A174" s="46"/>
      <c r="B174" s="46"/>
      <c r="C174" s="49"/>
      <c r="D174" s="22" t="s">
        <v>46</v>
      </c>
      <c r="E174" s="21" t="s">
        <v>124</v>
      </c>
      <c r="F174" s="22" t="s">
        <v>84</v>
      </c>
      <c r="G174" s="22">
        <v>1.4249999999999998</v>
      </c>
      <c r="H174" s="22">
        <v>4.1500000000000004</v>
      </c>
      <c r="I174" s="22">
        <v>6.4349999999999996</v>
      </c>
      <c r="J174" s="22">
        <v>68.790000000000006</v>
      </c>
      <c r="K174" s="22" t="s">
        <v>126</v>
      </c>
    </row>
    <row r="175" spans="1:11" x14ac:dyDescent="0.3">
      <c r="A175" s="46"/>
      <c r="B175" s="46"/>
      <c r="C175" s="49"/>
      <c r="D175" s="22" t="s">
        <v>49</v>
      </c>
      <c r="E175" s="21" t="s">
        <v>211</v>
      </c>
      <c r="F175" s="22">
        <v>90</v>
      </c>
      <c r="G175" s="22">
        <v>14.31</v>
      </c>
      <c r="H175" s="22">
        <v>8.64</v>
      </c>
      <c r="I175" s="22">
        <v>10.8</v>
      </c>
      <c r="J175" s="22">
        <v>178.2</v>
      </c>
      <c r="K175" s="22" t="s">
        <v>212</v>
      </c>
    </row>
    <row r="176" spans="1:11" x14ac:dyDescent="0.3">
      <c r="A176" s="46"/>
      <c r="B176" s="46"/>
      <c r="C176" s="49"/>
      <c r="D176" s="22" t="s">
        <v>52</v>
      </c>
      <c r="E176" s="21" t="s">
        <v>213</v>
      </c>
      <c r="F176" s="22">
        <v>150</v>
      </c>
      <c r="G176" s="22">
        <v>3.06</v>
      </c>
      <c r="H176" s="22">
        <v>4.8</v>
      </c>
      <c r="I176" s="22">
        <v>15.9</v>
      </c>
      <c r="J176" s="22">
        <v>119.04</v>
      </c>
      <c r="K176" s="22" t="s">
        <v>214</v>
      </c>
    </row>
    <row r="177" spans="1:11" x14ac:dyDescent="0.3">
      <c r="A177" s="46"/>
      <c r="B177" s="46"/>
      <c r="C177" s="49"/>
      <c r="D177" s="22" t="s">
        <v>55</v>
      </c>
      <c r="E177" s="21" t="s">
        <v>56</v>
      </c>
      <c r="F177" s="22">
        <v>200</v>
      </c>
      <c r="G177" s="22">
        <v>0.28000000000000003</v>
      </c>
      <c r="H177" s="22">
        <v>0.1</v>
      </c>
      <c r="I177" s="22">
        <v>28.88</v>
      </c>
      <c r="J177" s="22">
        <v>117.54</v>
      </c>
      <c r="K177" s="22" t="s">
        <v>57</v>
      </c>
    </row>
    <row r="178" spans="1:11" x14ac:dyDescent="0.3">
      <c r="A178" s="46"/>
      <c r="B178" s="46"/>
      <c r="C178" s="49"/>
      <c r="D178" s="22" t="s">
        <v>58</v>
      </c>
      <c r="E178" s="21" t="s">
        <v>59</v>
      </c>
      <c r="F178" s="22">
        <v>30</v>
      </c>
      <c r="G178" s="22">
        <v>2.2999999999999998</v>
      </c>
      <c r="H178" s="22">
        <v>0.20000000000000004</v>
      </c>
      <c r="I178" s="22">
        <v>14.8</v>
      </c>
      <c r="J178" s="22">
        <v>70.2</v>
      </c>
      <c r="K178" s="22" t="s">
        <v>60</v>
      </c>
    </row>
    <row r="179" spans="1:11" x14ac:dyDescent="0.3">
      <c r="A179" s="46"/>
      <c r="B179" s="46"/>
      <c r="C179" s="49"/>
      <c r="D179" s="22" t="s">
        <v>61</v>
      </c>
      <c r="E179" s="21" t="s">
        <v>62</v>
      </c>
      <c r="F179" s="22">
        <v>40</v>
      </c>
      <c r="G179" s="22">
        <v>2.6</v>
      </c>
      <c r="H179" s="22">
        <v>0.5</v>
      </c>
      <c r="I179" s="22">
        <v>15.8</v>
      </c>
      <c r="J179" s="22">
        <v>78.099999999999994</v>
      </c>
      <c r="K179" s="22" t="s">
        <v>63</v>
      </c>
    </row>
    <row r="180" spans="1:11" x14ac:dyDescent="0.3">
      <c r="A180" s="47"/>
      <c r="B180" s="47"/>
      <c r="C180" s="50"/>
      <c r="D180" s="22"/>
      <c r="E180" s="22" t="s">
        <v>39</v>
      </c>
      <c r="F180" s="22"/>
      <c r="G180" s="22">
        <f>G173+G174+G175+G176+G177+G178+G179</f>
        <v>27.839000000000002</v>
      </c>
      <c r="H180" s="22">
        <f t="shared" ref="H180:J180" si="28">H173+H174+H175+H176+H177+H178+H179</f>
        <v>21.744</v>
      </c>
      <c r="I180" s="22">
        <f t="shared" si="28"/>
        <v>115.32499999999999</v>
      </c>
      <c r="J180" s="22">
        <f t="shared" si="28"/>
        <v>768.35200000000009</v>
      </c>
      <c r="K180" s="22"/>
    </row>
    <row r="181" spans="1:11" ht="15" thickBot="1" x14ac:dyDescent="0.35">
      <c r="A181" s="8">
        <v>2</v>
      </c>
      <c r="B181" s="8">
        <v>5</v>
      </c>
      <c r="C181" s="36" t="s">
        <v>215</v>
      </c>
      <c r="D181" s="37"/>
      <c r="E181" s="38"/>
      <c r="F181" s="19"/>
      <c r="G181" s="19">
        <f>G172+G180</f>
        <v>38.907000000000004</v>
      </c>
      <c r="H181" s="19">
        <f t="shared" ref="H181:J181" si="29">H172+H180</f>
        <v>35.548000000000002</v>
      </c>
      <c r="I181" s="19">
        <f t="shared" si="29"/>
        <v>194.499</v>
      </c>
      <c r="J181" s="19">
        <f t="shared" si="29"/>
        <v>1253.556</v>
      </c>
      <c r="K181" s="19"/>
    </row>
    <row r="182" spans="1:11" ht="15" customHeight="1" thickBot="1" x14ac:dyDescent="0.35">
      <c r="A182" s="9"/>
      <c r="B182" s="10"/>
      <c r="C182" s="39" t="s">
        <v>216</v>
      </c>
      <c r="D182" s="40"/>
      <c r="E182" s="41"/>
      <c r="F182" s="11" t="e">
        <f>(F23+F42+F62+F76+F94+F109+F126+F147+F166+F181)/(IF(F23=0,0,1)+IF(F42=0,0,1)+IF(F62=0,0,1)+IF(F76=0,0,1)+IF(F94=0,0,1)+IF(F109=0,0,1)+IF(F126=0,0,1)+IF(F147=0,0,1)+IF(F166=0,0,1)+IF(F181=0,0,1))</f>
        <v>#DIV/0!</v>
      </c>
      <c r="G182" s="11">
        <f t="shared" ref="G182:J182" si="30">(G23+G42+G62+G76+G94+G109+G126+G147+G166+G181)/(IF(G23=0,0,1)+IF(G42=0,0,1)+IF(G62=0,0,1)+IF(G76=0,0,1)+IF(G94=0,0,1)+IF(G109=0,0,1)+IF(G126=0,0,1)+IF(G147=0,0,1)+IF(G166=0,0,1)+IF(G181=0,0,1))</f>
        <v>41.899261290322571</v>
      </c>
      <c r="H182" s="11">
        <f t="shared" si="30"/>
        <v>43.158837835437126</v>
      </c>
      <c r="I182" s="11">
        <f t="shared" si="30"/>
        <v>187.8639605376344</v>
      </c>
      <c r="J182" s="11">
        <f t="shared" si="30"/>
        <v>1301.2459778307621</v>
      </c>
      <c r="K182" s="11"/>
    </row>
    <row r="183" spans="1:11" ht="15.6" x14ac:dyDescent="0.3">
      <c r="A183" s="12"/>
      <c r="B183" s="12"/>
      <c r="C183" s="12"/>
      <c r="D183" s="12"/>
      <c r="E183" s="12"/>
      <c r="F183" s="13"/>
      <c r="G183" s="12"/>
      <c r="H183" s="12"/>
      <c r="I183" s="12"/>
      <c r="J183" s="12"/>
      <c r="K183" s="12"/>
    </row>
  </sheetData>
  <mergeCells count="80">
    <mergeCell ref="C1:E1"/>
    <mergeCell ref="H1:K1"/>
    <mergeCell ref="H2:K2"/>
    <mergeCell ref="A5:A6"/>
    <mergeCell ref="B5:B6"/>
    <mergeCell ref="C5:C6"/>
    <mergeCell ref="D5:D6"/>
    <mergeCell ref="E5:E6"/>
    <mergeCell ref="K5:K6"/>
    <mergeCell ref="A7:A12"/>
    <mergeCell ref="B7:B12"/>
    <mergeCell ref="C7:C12"/>
    <mergeCell ref="A13:A22"/>
    <mergeCell ref="B13:B22"/>
    <mergeCell ref="C13:C22"/>
    <mergeCell ref="C23:E23"/>
    <mergeCell ref="A24:A31"/>
    <mergeCell ref="B24:B31"/>
    <mergeCell ref="C24:C31"/>
    <mergeCell ref="A32:A41"/>
    <mergeCell ref="B32:B41"/>
    <mergeCell ref="C32:C41"/>
    <mergeCell ref="C42:E42"/>
    <mergeCell ref="A43:A50"/>
    <mergeCell ref="B43:B50"/>
    <mergeCell ref="C43:C50"/>
    <mergeCell ref="A51:A61"/>
    <mergeCell ref="B51:B61"/>
    <mergeCell ref="C51:C61"/>
    <mergeCell ref="C62:E62"/>
    <mergeCell ref="A63:A68"/>
    <mergeCell ref="B63:B68"/>
    <mergeCell ref="C63:C68"/>
    <mergeCell ref="A69:A75"/>
    <mergeCell ref="B69:B75"/>
    <mergeCell ref="C69:C75"/>
    <mergeCell ref="C76:E76"/>
    <mergeCell ref="A77:A82"/>
    <mergeCell ref="B77:B82"/>
    <mergeCell ref="C77:C82"/>
    <mergeCell ref="A83:A93"/>
    <mergeCell ref="B83:B93"/>
    <mergeCell ref="C83:C93"/>
    <mergeCell ref="C94:E94"/>
    <mergeCell ref="A95:A99"/>
    <mergeCell ref="B95:B99"/>
    <mergeCell ref="C95:C99"/>
    <mergeCell ref="A100:A108"/>
    <mergeCell ref="B100:B108"/>
    <mergeCell ref="C100:C108"/>
    <mergeCell ref="C109:E109"/>
    <mergeCell ref="A110:A114"/>
    <mergeCell ref="B110:B114"/>
    <mergeCell ref="C110:C114"/>
    <mergeCell ref="A115:A125"/>
    <mergeCell ref="B115:B125"/>
    <mergeCell ref="C115:C125"/>
    <mergeCell ref="C126:E126"/>
    <mergeCell ref="A127:A134"/>
    <mergeCell ref="B127:B134"/>
    <mergeCell ref="C127:C134"/>
    <mergeCell ref="A135:A146"/>
    <mergeCell ref="B135:B146"/>
    <mergeCell ref="C135:C146"/>
    <mergeCell ref="C147:E147"/>
    <mergeCell ref="A148:A156"/>
    <mergeCell ref="B148:B156"/>
    <mergeCell ref="C148:C156"/>
    <mergeCell ref="A157:A165"/>
    <mergeCell ref="B157:B165"/>
    <mergeCell ref="C157:C165"/>
    <mergeCell ref="C181:E181"/>
    <mergeCell ref="C182:E182"/>
    <mergeCell ref="C166:E166"/>
    <mergeCell ref="A167:A172"/>
    <mergeCell ref="B167:B172"/>
    <mergeCell ref="C167:C172"/>
    <mergeCell ref="A173:A180"/>
    <mergeCell ref="B173:B180"/>
    <mergeCell ref="C173:C180"/>
  </mergeCells>
  <pageMargins left="0.70078740157480324" right="0.70078740157480324" top="0.75196850393700787" bottom="0.75196850393700787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Fizruk</cp:lastModifiedBy>
  <cp:revision>1</cp:revision>
  <dcterms:created xsi:type="dcterms:W3CDTF">2024-01-15T19:41:27Z</dcterms:created>
  <dcterms:modified xsi:type="dcterms:W3CDTF">2024-01-17T05:27:56Z</dcterms:modified>
</cp:coreProperties>
</file>